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'Лист3'!$A:$B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32" authorId="0">
      <text>
        <r>
          <rPr>
            <sz val="8"/>
            <rFont val="Tahoma"/>
            <family val="0"/>
          </rPr>
          <t>ВКАЗАТИ КІЛЬКІСТЬ СУДДІВ ВІДПОВІДНО ДО ШТАТНОГО РОЗКЛАДУ</t>
        </r>
      </text>
    </comment>
    <comment ref="BB32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C32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D32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E32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F32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G32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H32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I32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J32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K32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L32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M32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34" authorId="0">
      <text>
        <r>
          <rPr>
            <sz val="8"/>
            <rFont val="Tahoma"/>
            <family val="0"/>
          </rPr>
          <t xml:space="preserve">ВКАЗАТИ КІЛЬКІСТЬ ПРАЦЮЮЧИХ СУДДІВ </t>
        </r>
      </text>
    </comment>
    <comment ref="BB34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C34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D34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E34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F34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G34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H34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I34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J34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K34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L34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M34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36" authorId="0">
      <text>
        <r>
          <rPr>
            <sz val="8"/>
            <rFont val="Tahoma"/>
            <family val="0"/>
          </rPr>
          <t>ВКАЗАТИ КІЛЬКІСТЬ ФАКТИЧНО ПРАЦЮЮЧИХ СУДДІВ (без урахування суддів, котрі весь звітний період перебували без повноважень)</t>
        </r>
      </text>
    </comment>
    <comment ref="BB36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C36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D36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E36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F36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G36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H36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I36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J36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K36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L36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M36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</commentList>
</comments>
</file>

<file path=xl/sharedStrings.xml><?xml version="1.0" encoding="utf-8"?>
<sst xmlns="http://schemas.openxmlformats.org/spreadsheetml/2006/main" count="126" uniqueCount="60">
  <si>
    <t xml:space="preserve">                                                                    Аналіз кількісного розподілу справ та матеріалів та якісний їх розгляд суддями загальних судів Дніпропетровської області за 1 півріччя 2013 року </t>
  </si>
  <si>
    <t xml:space="preserve">КОД СУДУ № </t>
  </si>
  <si>
    <t xml:space="preserve">                              </t>
  </si>
  <si>
    <t xml:space="preserve">(повне найменування суду)   </t>
  </si>
  <si>
    <t>№</t>
  </si>
  <si>
    <t>П.І.Б. судді , інформація про період фактичної роботи</t>
  </si>
  <si>
    <t>Кримінальні справи                                     (індекс 1)</t>
  </si>
  <si>
    <t>Інші справи та матеріали кримінального судочинства                                                                (індекси 1-п, 1-н, 4, 5, 7)</t>
  </si>
  <si>
    <t>Кримінальні провадження   (індекс 1-кп)</t>
  </si>
  <si>
    <t>Інші справи та матеріали кримінального судочинства                 (індекси 1-кс, 1-кд, 1-о, 1-м, 1-вп, 1-в, 7)</t>
  </si>
  <si>
    <t>Усього справ/проваджень та матеріалів кримінального судочинства</t>
  </si>
  <si>
    <t>Цивільні справи</t>
  </si>
  <si>
    <t>Інші справи та матеріали цивільного судочинства                 (індекси 2-с, 2-в, 2-з, 2-п, 2-к, 2-д, 4-с, 6, 8)</t>
  </si>
  <si>
    <t>Усього справ та матеріалів цивільного судочинства</t>
  </si>
  <si>
    <t>Адміністративні справи (індекс 2-а)</t>
  </si>
  <si>
    <t>Інші справи та матеріали адміністративного судочинства                 (індекси 2-ад, 2-ав, 2-аз, 6-а, 8-а)</t>
  </si>
  <si>
    <t>Усього справ та матеріалів адміністративного судочинства</t>
  </si>
  <si>
    <t>Справи про адміністративні правопорушення (індекс 3)</t>
  </si>
  <si>
    <t>Справи у порядку виконання постанов у справах про адміністративні правопорушення (індекс 3-в)</t>
  </si>
  <si>
    <t>Усього справ та матеріалів про адміністративні правопорушення</t>
  </si>
  <si>
    <t>Інші справи та матеріали</t>
  </si>
  <si>
    <t>Навантаження (справ та матеріалів усіх категорій) на одного суддю за звітний період</t>
  </si>
  <si>
    <t>у тому числі справ</t>
  </si>
  <si>
    <t>Середньомісячне навантаження (справ та матеріалів усіх категорій) на одного суддю</t>
  </si>
  <si>
    <t>Позовне провадження (індекс 2)</t>
  </si>
  <si>
    <t>Наказне провадження (індекс 2-н)</t>
  </si>
  <si>
    <t>Окреме провадження (індекс 2-о)</t>
  </si>
  <si>
    <t>знаходилось в провадженні</t>
  </si>
  <si>
    <t>із них, надійшло у звітному періоді</t>
  </si>
  <si>
    <t xml:space="preserve">розглянуто протягом звітного періоду                                                                            </t>
  </si>
  <si>
    <t>А</t>
  </si>
  <si>
    <t>Б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</si>
  <si>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</si>
  <si>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</si>
  <si>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</si>
  <si>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</si>
  <si>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</si>
  <si>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</si>
  <si>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</si>
  <si>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</si>
  <si>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</si>
  <si>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</si>
  <si>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</si>
  <si>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</si>
  <si>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УСЬОГО</t>
  </si>
  <si>
    <t>РОЗРАХУНОК ЗА ШТАТНОЮ ЧИСЕЛЬНІСТЮ СУДДІВ</t>
  </si>
  <si>
    <t>РОЗРАХУНОК ЗА КІЛЬКІСТЮ ПРАЦЮЮЧИХ СУДДІВ</t>
  </si>
  <si>
    <t>РОЗРАХУНОК ЗА КІЛЬКІСТЮ ПРАЦЮЮЧИХ СУДДІВ (без урахування суддів, котрі весь звітний період перебували без повноважень)</t>
  </si>
  <si>
    <t>Виконавець( тел)</t>
  </si>
  <si>
    <t>Голова суду</t>
  </si>
  <si>
    <t>Михайлов В.А.</t>
  </si>
  <si>
    <t>Новік Л.М.</t>
  </si>
  <si>
    <t>Черкова Н.Т.</t>
  </si>
  <si>
    <t>Прошина О.О.</t>
  </si>
  <si>
    <t>Прижигалінська Т.В.</t>
  </si>
  <si>
    <t>Гречко Ю.В.</t>
  </si>
  <si>
    <t>Кухар Д.О.</t>
  </si>
  <si>
    <t>Твердохліб А.В.</t>
  </si>
  <si>
    <t xml:space="preserve">Бондаренко Г.В. </t>
  </si>
  <si>
    <t>191                       Синельниківський міськрайонний суд    Дніпропетровської області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</si>
</sst>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0"/>
      <name val="Times New Roman"/>
      <family val="1"/>
    </font>
    <font>
      <i/>
      <sz val="9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left"/>
      <protection hidden="1"/>
    </xf>
    <xf numFmtId="0" fontId="7" fillId="0" borderId="11" xfId="0" applyFont="1" applyBorder="1" applyAlignment="1" applyProtection="1">
      <alignment horizontal="left" textRotation="90" wrapText="1"/>
      <protection hidden="1"/>
    </xf>
    <xf numFmtId="0" fontId="7" fillId="33" borderId="11" xfId="0" applyFont="1" applyFill="1" applyBorder="1" applyAlignment="1" applyProtection="1">
      <alignment horizontal="left" textRotation="90" wrapText="1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hidden="1"/>
    </xf>
    <xf numFmtId="1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 vertical="top" textRotation="90" wrapText="1"/>
      <protection hidden="1"/>
    </xf>
    <xf numFmtId="0" fontId="9" fillId="34" borderId="12" xfId="0" applyFont="1" applyFill="1" applyBorder="1" applyAlignment="1" applyProtection="1">
      <alignment horizontal="center" vertical="center" wrapText="1"/>
      <protection hidden="1" locked="0"/>
    </xf>
    <xf numFmtId="1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35" borderId="14" xfId="0" applyNumberFormat="1" applyFont="1" applyFill="1" applyBorder="1" applyAlignment="1" applyProtection="1">
      <alignment horizontal="center" vertical="center" wrapText="1"/>
      <protection hidden="1"/>
    </xf>
    <xf numFmtId="1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2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4" fillId="33" borderId="16" xfId="0" applyFont="1" applyFill="1" applyBorder="1" applyAlignment="1" applyProtection="1">
      <alignment horizontal="center" vertical="top" wrapText="1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4" fillId="33" borderId="18" xfId="0" applyFont="1" applyFill="1" applyBorder="1" applyAlignment="1" applyProtection="1">
      <alignment horizontal="center" vertical="top" wrapText="1"/>
      <protection hidden="1"/>
    </xf>
    <xf numFmtId="0" fontId="0" fillId="33" borderId="19" xfId="0" applyFont="1" applyFill="1" applyBorder="1" applyAlignment="1" applyProtection="1">
      <alignment vertical="top" wrapText="1"/>
      <protection hidden="1"/>
    </xf>
    <xf numFmtId="0" fontId="0" fillId="33" borderId="0" xfId="0" applyFont="1" applyFill="1" applyBorder="1" applyAlignment="1" applyProtection="1">
      <alignment vertical="top" wrapText="1"/>
      <protection hidden="1"/>
    </xf>
    <xf numFmtId="0" fontId="0" fillId="33" borderId="20" xfId="0" applyFont="1" applyFill="1" applyBorder="1" applyAlignment="1" applyProtection="1">
      <alignment vertical="top" wrapText="1"/>
      <protection hidden="1"/>
    </xf>
    <xf numFmtId="0" fontId="0" fillId="33" borderId="21" xfId="0" applyFont="1" applyFill="1" applyBorder="1" applyAlignment="1" applyProtection="1">
      <alignment vertical="top" wrapText="1"/>
      <protection hidden="1"/>
    </xf>
    <xf numFmtId="0" fontId="0" fillId="33" borderId="10" xfId="0" applyFont="1" applyFill="1" applyBorder="1" applyAlignment="1" applyProtection="1">
      <alignment vertical="top" wrapText="1"/>
      <protection hidden="1"/>
    </xf>
    <xf numFmtId="0" fontId="0" fillId="33" borderId="11" xfId="0" applyFont="1" applyFill="1" applyBorder="1" applyAlignment="1" applyProtection="1">
      <alignment vertical="top" wrapText="1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0" fillId="0" borderId="21" xfId="0" applyFont="1" applyBorder="1" applyAlignment="1" applyProtection="1">
      <alignment horizontal="center" vertical="top" wrapText="1"/>
      <protection hidden="1"/>
    </xf>
    <xf numFmtId="0" fontId="0" fillId="0" borderId="10" xfId="0" applyFont="1" applyBorder="1" applyAlignment="1" applyProtection="1">
      <alignment horizontal="center" vertical="top" wrapText="1"/>
      <protection hidden="1"/>
    </xf>
    <xf numFmtId="0" fontId="0" fillId="0" borderId="11" xfId="0" applyFont="1" applyBorder="1" applyAlignment="1" applyProtection="1">
      <alignment horizontal="center" vertical="top" wrapText="1"/>
      <protection hidden="1"/>
    </xf>
    <xf numFmtId="0" fontId="4" fillId="0" borderId="22" xfId="0" applyFont="1" applyBorder="1" applyAlignment="1" applyProtection="1">
      <alignment horizontal="center" vertical="top" wrapText="1"/>
      <protection hidden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33" borderId="19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4" fillId="33" borderId="20" xfId="0" applyFont="1" applyFill="1" applyBorder="1" applyAlignment="1" applyProtection="1">
      <alignment horizontal="center" vertical="top" wrapText="1"/>
      <protection hidden="1"/>
    </xf>
    <xf numFmtId="0" fontId="4" fillId="33" borderId="21" xfId="0" applyFont="1" applyFill="1" applyBorder="1" applyAlignment="1" applyProtection="1">
      <alignment horizontal="center" vertical="top" wrapText="1"/>
      <protection hidden="1"/>
    </xf>
    <xf numFmtId="0" fontId="4" fillId="33" borderId="10" xfId="0" applyFont="1" applyFill="1" applyBorder="1" applyAlignment="1" applyProtection="1">
      <alignment horizontal="center" vertical="top" wrapText="1"/>
      <protection hidden="1"/>
    </xf>
    <xf numFmtId="0" fontId="4" fillId="33" borderId="11" xfId="0" applyFont="1" applyFill="1" applyBorder="1" applyAlignment="1" applyProtection="1">
      <alignment horizontal="center" vertical="top" wrapText="1"/>
      <protection hidden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9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20" xfId="0" applyFont="1" applyBorder="1" applyAlignment="1" applyProtection="1">
      <alignment vertical="top" wrapText="1"/>
      <protection hidden="1"/>
    </xf>
    <xf numFmtId="0" fontId="0" fillId="0" borderId="21" xfId="0" applyFont="1" applyBorder="1" applyAlignment="1" applyProtection="1">
      <alignment vertical="top" wrapText="1"/>
      <protection hidden="1"/>
    </xf>
    <xf numFmtId="0" fontId="0" fillId="0" borderId="10" xfId="0" applyFont="1" applyBorder="1" applyAlignment="1" applyProtection="1">
      <alignment vertical="top" wrapText="1"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0" fontId="0" fillId="0" borderId="17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8" xfId="0" applyFont="1" applyBorder="1" applyAlignment="1" applyProtection="1">
      <alignment horizontal="center" vertical="top" wrapText="1"/>
      <protection hidden="1"/>
    </xf>
    <xf numFmtId="0" fontId="0" fillId="0" borderId="19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0" borderId="2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>
      <alignment horizontal="center" shrinkToFit="1"/>
    </xf>
    <xf numFmtId="0" fontId="3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>
      <alignment horizontal="center" vertical="top" wrapText="1"/>
    </xf>
    <xf numFmtId="0" fontId="4" fillId="0" borderId="23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0" fillId="0" borderId="23" xfId="0" applyFont="1" applyBorder="1" applyAlignment="1" applyProtection="1">
      <alignment vertical="top" wrapText="1"/>
      <protection hidden="1"/>
    </xf>
    <xf numFmtId="0" fontId="0" fillId="0" borderId="13" xfId="0" applyFont="1" applyBorder="1" applyAlignment="1" applyProtection="1">
      <alignment vertical="top" wrapText="1"/>
      <protection hidden="1"/>
    </xf>
    <xf numFmtId="0" fontId="4" fillId="0" borderId="19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20" xfId="0" applyFont="1" applyBorder="1" applyAlignment="1" applyProtection="1">
      <alignment horizontal="center" vertical="top" wrapText="1"/>
      <protection hidden="1"/>
    </xf>
    <xf numFmtId="0" fontId="4" fillId="0" borderId="21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9"/>
  <sheetViews>
    <sheetView tabSelected="1" view="pageBreakPreview" zoomScaleNormal="85"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4.28125" style="0" customWidth="1"/>
    <col min="2" max="2" width="29.8515625" style="0" customWidth="1"/>
  </cols>
  <sheetData>
    <row r="1" spans="1:43" ht="18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1"/>
    </row>
    <row r="3" spans="1:65" ht="18">
      <c r="A3" s="2"/>
      <c r="C3" s="3" t="s">
        <v>1</v>
      </c>
      <c r="D3" s="4"/>
      <c r="E3" s="86" t="s">
        <v>59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"/>
      <c r="AT3" s="5"/>
      <c r="AU3" s="5"/>
      <c r="AV3" s="5"/>
      <c r="AW3" s="5"/>
      <c r="AX3" s="5"/>
      <c r="AY3" s="6"/>
      <c r="AZ3" s="6"/>
      <c r="BA3" s="6"/>
      <c r="BB3" s="6"/>
      <c r="BC3" s="6"/>
      <c r="BD3" s="6"/>
      <c r="BE3" s="7"/>
      <c r="BF3" s="7"/>
      <c r="BG3" s="7"/>
      <c r="BH3" s="7"/>
      <c r="BI3" s="7"/>
      <c r="BJ3" s="7"/>
      <c r="BK3" s="8"/>
      <c r="BL3" s="8"/>
      <c r="BM3" s="8"/>
    </row>
    <row r="4" spans="1:65" ht="13.5" thickBot="1">
      <c r="A4" s="9"/>
      <c r="B4" s="10"/>
      <c r="C4" s="11" t="s">
        <v>2</v>
      </c>
      <c r="D4" s="11"/>
      <c r="E4" s="87" t="s">
        <v>3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8"/>
      <c r="BL4" s="8"/>
      <c r="BM4" s="8"/>
    </row>
    <row r="5" spans="1:65" ht="12.75">
      <c r="A5" s="51" t="s">
        <v>4</v>
      </c>
      <c r="B5" s="51" t="s">
        <v>5</v>
      </c>
      <c r="C5" s="45" t="s">
        <v>6</v>
      </c>
      <c r="D5" s="46"/>
      <c r="E5" s="47"/>
      <c r="F5" s="45" t="s">
        <v>7</v>
      </c>
      <c r="G5" s="78"/>
      <c r="H5" s="78"/>
      <c r="I5" s="45" t="s">
        <v>8</v>
      </c>
      <c r="J5" s="46"/>
      <c r="K5" s="47"/>
      <c r="L5" s="45" t="s">
        <v>9</v>
      </c>
      <c r="M5" s="78"/>
      <c r="N5" s="78"/>
      <c r="O5" s="45" t="s">
        <v>10</v>
      </c>
      <c r="P5" s="78"/>
      <c r="Q5" s="100"/>
      <c r="R5" s="45" t="s">
        <v>11</v>
      </c>
      <c r="S5" s="78"/>
      <c r="T5" s="78"/>
      <c r="U5" s="78"/>
      <c r="V5" s="78"/>
      <c r="W5" s="78"/>
      <c r="X5" s="78"/>
      <c r="Y5" s="78"/>
      <c r="Z5" s="78"/>
      <c r="AA5" s="51" t="s">
        <v>12</v>
      </c>
      <c r="AB5" s="69"/>
      <c r="AC5" s="69"/>
      <c r="AD5" s="51" t="s">
        <v>13</v>
      </c>
      <c r="AE5" s="52"/>
      <c r="AF5" s="52"/>
      <c r="AG5" s="45" t="s">
        <v>14</v>
      </c>
      <c r="AH5" s="46"/>
      <c r="AI5" s="81"/>
      <c r="AJ5" s="51" t="s">
        <v>15</v>
      </c>
      <c r="AK5" s="69"/>
      <c r="AL5" s="69"/>
      <c r="AM5" s="51" t="s">
        <v>16</v>
      </c>
      <c r="AN5" s="52"/>
      <c r="AO5" s="52"/>
      <c r="AP5" s="45" t="s">
        <v>17</v>
      </c>
      <c r="AQ5" s="46"/>
      <c r="AR5" s="47"/>
      <c r="AS5" s="45" t="s">
        <v>18</v>
      </c>
      <c r="AT5" s="55"/>
      <c r="AU5" s="55"/>
      <c r="AV5" s="51" t="s">
        <v>19</v>
      </c>
      <c r="AW5" s="52"/>
      <c r="AX5" s="52"/>
      <c r="AY5" s="45" t="s">
        <v>20</v>
      </c>
      <c r="AZ5" s="55"/>
      <c r="BA5" s="56"/>
      <c r="BB5" s="36" t="s">
        <v>21</v>
      </c>
      <c r="BC5" s="37"/>
      <c r="BD5" s="38"/>
      <c r="BE5" s="36" t="s">
        <v>22</v>
      </c>
      <c r="BF5" s="37"/>
      <c r="BG5" s="38"/>
      <c r="BH5" s="36" t="s">
        <v>23</v>
      </c>
      <c r="BI5" s="37"/>
      <c r="BJ5" s="38"/>
      <c r="BK5" s="36" t="s">
        <v>22</v>
      </c>
      <c r="BL5" s="37"/>
      <c r="BM5" s="38"/>
    </row>
    <row r="6" spans="1:65" ht="13.5" thickBot="1">
      <c r="A6" s="88"/>
      <c r="B6" s="90"/>
      <c r="C6" s="92"/>
      <c r="D6" s="93"/>
      <c r="E6" s="94"/>
      <c r="F6" s="98"/>
      <c r="G6" s="99"/>
      <c r="H6" s="99"/>
      <c r="I6" s="92"/>
      <c r="J6" s="93"/>
      <c r="K6" s="94"/>
      <c r="L6" s="98"/>
      <c r="M6" s="99"/>
      <c r="N6" s="99"/>
      <c r="O6" s="98"/>
      <c r="P6" s="101"/>
      <c r="Q6" s="102"/>
      <c r="R6" s="79"/>
      <c r="S6" s="80"/>
      <c r="T6" s="80"/>
      <c r="U6" s="80"/>
      <c r="V6" s="80"/>
      <c r="W6" s="80"/>
      <c r="X6" s="80"/>
      <c r="Y6" s="80"/>
      <c r="Z6" s="80"/>
      <c r="AA6" s="70"/>
      <c r="AB6" s="70"/>
      <c r="AC6" s="70"/>
      <c r="AD6" s="53"/>
      <c r="AE6" s="53"/>
      <c r="AF6" s="53"/>
      <c r="AG6" s="82"/>
      <c r="AH6" s="83"/>
      <c r="AI6" s="84"/>
      <c r="AJ6" s="70"/>
      <c r="AK6" s="70"/>
      <c r="AL6" s="70"/>
      <c r="AM6" s="53"/>
      <c r="AN6" s="53"/>
      <c r="AO6" s="53"/>
      <c r="AP6" s="72"/>
      <c r="AQ6" s="73"/>
      <c r="AR6" s="74"/>
      <c r="AS6" s="57"/>
      <c r="AT6" s="58"/>
      <c r="AU6" s="58"/>
      <c r="AV6" s="53"/>
      <c r="AW6" s="53"/>
      <c r="AX6" s="53"/>
      <c r="AY6" s="57"/>
      <c r="AZ6" s="58"/>
      <c r="BA6" s="59"/>
      <c r="BB6" s="63"/>
      <c r="BC6" s="64"/>
      <c r="BD6" s="65"/>
      <c r="BE6" s="39"/>
      <c r="BF6" s="40"/>
      <c r="BG6" s="41"/>
      <c r="BH6" s="39"/>
      <c r="BI6" s="40"/>
      <c r="BJ6" s="41"/>
      <c r="BK6" s="39"/>
      <c r="BL6" s="40"/>
      <c r="BM6" s="41"/>
    </row>
    <row r="7" spans="1:65" ht="12.75">
      <c r="A7" s="88"/>
      <c r="B7" s="90"/>
      <c r="C7" s="92"/>
      <c r="D7" s="93"/>
      <c r="E7" s="94"/>
      <c r="F7" s="98"/>
      <c r="G7" s="99"/>
      <c r="H7" s="99"/>
      <c r="I7" s="92"/>
      <c r="J7" s="93"/>
      <c r="K7" s="94"/>
      <c r="L7" s="98"/>
      <c r="M7" s="99"/>
      <c r="N7" s="99"/>
      <c r="O7" s="98"/>
      <c r="P7" s="101"/>
      <c r="Q7" s="102"/>
      <c r="R7" s="45" t="s">
        <v>24</v>
      </c>
      <c r="S7" s="46"/>
      <c r="T7" s="47"/>
      <c r="U7" s="45" t="s">
        <v>25</v>
      </c>
      <c r="V7" s="46"/>
      <c r="W7" s="47"/>
      <c r="X7" s="45" t="s">
        <v>26</v>
      </c>
      <c r="Y7" s="46"/>
      <c r="Z7" s="47"/>
      <c r="AA7" s="70"/>
      <c r="AB7" s="70"/>
      <c r="AC7" s="70"/>
      <c r="AD7" s="53"/>
      <c r="AE7" s="53"/>
      <c r="AF7" s="53"/>
      <c r="AG7" s="82"/>
      <c r="AH7" s="83"/>
      <c r="AI7" s="84"/>
      <c r="AJ7" s="70"/>
      <c r="AK7" s="70"/>
      <c r="AL7" s="70"/>
      <c r="AM7" s="53"/>
      <c r="AN7" s="53"/>
      <c r="AO7" s="53"/>
      <c r="AP7" s="72"/>
      <c r="AQ7" s="73"/>
      <c r="AR7" s="74"/>
      <c r="AS7" s="57"/>
      <c r="AT7" s="58"/>
      <c r="AU7" s="58"/>
      <c r="AV7" s="53"/>
      <c r="AW7" s="53"/>
      <c r="AX7" s="53"/>
      <c r="AY7" s="57"/>
      <c r="AZ7" s="58"/>
      <c r="BA7" s="59"/>
      <c r="BB7" s="63"/>
      <c r="BC7" s="64"/>
      <c r="BD7" s="65"/>
      <c r="BE7" s="39"/>
      <c r="BF7" s="40"/>
      <c r="BG7" s="41"/>
      <c r="BH7" s="39"/>
      <c r="BI7" s="40"/>
      <c r="BJ7" s="41"/>
      <c r="BK7" s="39"/>
      <c r="BL7" s="40"/>
      <c r="BM7" s="41"/>
    </row>
    <row r="8" spans="1:65" ht="13.5" thickBot="1">
      <c r="A8" s="88"/>
      <c r="B8" s="90"/>
      <c r="C8" s="95"/>
      <c r="D8" s="96"/>
      <c r="E8" s="97"/>
      <c r="F8" s="79"/>
      <c r="G8" s="80"/>
      <c r="H8" s="80"/>
      <c r="I8" s="95"/>
      <c r="J8" s="96"/>
      <c r="K8" s="97"/>
      <c r="L8" s="79"/>
      <c r="M8" s="80"/>
      <c r="N8" s="80"/>
      <c r="O8" s="79"/>
      <c r="P8" s="80"/>
      <c r="Q8" s="103"/>
      <c r="R8" s="48"/>
      <c r="S8" s="49"/>
      <c r="T8" s="50"/>
      <c r="U8" s="48"/>
      <c r="V8" s="49"/>
      <c r="W8" s="50"/>
      <c r="X8" s="48"/>
      <c r="Y8" s="49"/>
      <c r="Z8" s="50"/>
      <c r="AA8" s="71"/>
      <c r="AB8" s="71"/>
      <c r="AC8" s="71"/>
      <c r="AD8" s="54"/>
      <c r="AE8" s="54"/>
      <c r="AF8" s="54"/>
      <c r="AG8" s="48"/>
      <c r="AH8" s="49"/>
      <c r="AI8" s="50"/>
      <c r="AJ8" s="71"/>
      <c r="AK8" s="71"/>
      <c r="AL8" s="71"/>
      <c r="AM8" s="54"/>
      <c r="AN8" s="54"/>
      <c r="AO8" s="54"/>
      <c r="AP8" s="75"/>
      <c r="AQ8" s="76"/>
      <c r="AR8" s="77"/>
      <c r="AS8" s="60"/>
      <c r="AT8" s="61"/>
      <c r="AU8" s="61"/>
      <c r="AV8" s="54"/>
      <c r="AW8" s="54"/>
      <c r="AX8" s="54"/>
      <c r="AY8" s="60"/>
      <c r="AZ8" s="61"/>
      <c r="BA8" s="62"/>
      <c r="BB8" s="66"/>
      <c r="BC8" s="67"/>
      <c r="BD8" s="68"/>
      <c r="BE8" s="42"/>
      <c r="BF8" s="43"/>
      <c r="BG8" s="44"/>
      <c r="BH8" s="42"/>
      <c r="BI8" s="43"/>
      <c r="BJ8" s="44"/>
      <c r="BK8" s="42"/>
      <c r="BL8" s="43"/>
      <c r="BM8" s="44"/>
    </row>
    <row r="9" spans="1:65" ht="102" thickBot="1">
      <c r="A9" s="89"/>
      <c r="B9" s="91"/>
      <c r="C9" s="13" t="s">
        <v>27</v>
      </c>
      <c r="D9" s="13" t="s">
        <v>28</v>
      </c>
      <c r="E9" s="13" t="s">
        <v>29</v>
      </c>
      <c r="F9" s="13" t="s">
        <v>27</v>
      </c>
      <c r="G9" s="13" t="s">
        <v>28</v>
      </c>
      <c r="H9" s="13" t="s">
        <v>29</v>
      </c>
      <c r="I9" s="13" t="s">
        <v>27</v>
      </c>
      <c r="J9" s="13" t="s">
        <v>28</v>
      </c>
      <c r="K9" s="13" t="s">
        <v>29</v>
      </c>
      <c r="L9" s="13" t="s">
        <v>27</v>
      </c>
      <c r="M9" s="13" t="s">
        <v>28</v>
      </c>
      <c r="N9" s="13" t="s">
        <v>29</v>
      </c>
      <c r="O9" s="13" t="s">
        <v>27</v>
      </c>
      <c r="P9" s="13" t="s">
        <v>28</v>
      </c>
      <c r="Q9" s="13" t="s">
        <v>29</v>
      </c>
      <c r="R9" s="13" t="s">
        <v>27</v>
      </c>
      <c r="S9" s="13" t="s">
        <v>28</v>
      </c>
      <c r="T9" s="13" t="s">
        <v>29</v>
      </c>
      <c r="U9" s="13" t="s">
        <v>27</v>
      </c>
      <c r="V9" s="13" t="s">
        <v>28</v>
      </c>
      <c r="W9" s="13" t="s">
        <v>29</v>
      </c>
      <c r="X9" s="13" t="s">
        <v>27</v>
      </c>
      <c r="Y9" s="13" t="s">
        <v>28</v>
      </c>
      <c r="Z9" s="13" t="s">
        <v>29</v>
      </c>
      <c r="AA9" s="13" t="s">
        <v>27</v>
      </c>
      <c r="AB9" s="13" t="s">
        <v>28</v>
      </c>
      <c r="AC9" s="13" t="s">
        <v>29</v>
      </c>
      <c r="AD9" s="13" t="s">
        <v>27</v>
      </c>
      <c r="AE9" s="13" t="s">
        <v>28</v>
      </c>
      <c r="AF9" s="13" t="s">
        <v>29</v>
      </c>
      <c r="AG9" s="13" t="s">
        <v>27</v>
      </c>
      <c r="AH9" s="13" t="s">
        <v>28</v>
      </c>
      <c r="AI9" s="13" t="s">
        <v>29</v>
      </c>
      <c r="AJ9" s="13" t="s">
        <v>27</v>
      </c>
      <c r="AK9" s="13" t="s">
        <v>28</v>
      </c>
      <c r="AL9" s="13" t="s">
        <v>29</v>
      </c>
      <c r="AM9" s="13" t="s">
        <v>27</v>
      </c>
      <c r="AN9" s="13" t="s">
        <v>28</v>
      </c>
      <c r="AO9" s="13" t="s">
        <v>29</v>
      </c>
      <c r="AP9" s="13" t="s">
        <v>27</v>
      </c>
      <c r="AQ9" s="13" t="s">
        <v>28</v>
      </c>
      <c r="AR9" s="13" t="s">
        <v>29</v>
      </c>
      <c r="AS9" s="13" t="s">
        <v>27</v>
      </c>
      <c r="AT9" s="13" t="s">
        <v>28</v>
      </c>
      <c r="AU9" s="13" t="s">
        <v>29</v>
      </c>
      <c r="AV9" s="13" t="s">
        <v>27</v>
      </c>
      <c r="AW9" s="13" t="s">
        <v>28</v>
      </c>
      <c r="AX9" s="13" t="s">
        <v>29</v>
      </c>
      <c r="AY9" s="13" t="s">
        <v>27</v>
      </c>
      <c r="AZ9" s="13" t="s">
        <v>28</v>
      </c>
      <c r="BA9" s="13" t="s">
        <v>29</v>
      </c>
      <c r="BB9" s="14" t="s">
        <v>27</v>
      </c>
      <c r="BC9" s="14" t="s">
        <v>28</v>
      </c>
      <c r="BD9" s="14" t="s">
        <v>29</v>
      </c>
      <c r="BE9" s="14" t="s">
        <v>27</v>
      </c>
      <c r="BF9" s="14" t="s">
        <v>28</v>
      </c>
      <c r="BG9" s="14" t="s">
        <v>29</v>
      </c>
      <c r="BH9" s="14" t="s">
        <v>27</v>
      </c>
      <c r="BI9" s="14" t="s">
        <v>28</v>
      </c>
      <c r="BJ9" s="14" t="s">
        <v>29</v>
      </c>
      <c r="BK9" s="14" t="s">
        <v>27</v>
      </c>
      <c r="BL9" s="14" t="s">
        <v>28</v>
      </c>
      <c r="BM9" s="14" t="s">
        <v>29</v>
      </c>
    </row>
    <row r="10" spans="1:65" ht="13.5" thickBot="1">
      <c r="A10" s="15" t="s">
        <v>30</v>
      </c>
      <c r="B10" s="15" t="s">
        <v>31</v>
      </c>
      <c r="C10" s="15">
        <v>1</v>
      </c>
      <c r="D10" s="15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5">
        <v>8</v>
      </c>
      <c r="K10" s="15">
        <v>9</v>
      </c>
      <c r="L10" s="15">
        <v>10</v>
      </c>
      <c r="M10" s="15">
        <v>11</v>
      </c>
      <c r="N10" s="15">
        <v>12</v>
      </c>
      <c r="O10" s="15">
        <v>13</v>
      </c>
      <c r="P10" s="15">
        <v>14</v>
      </c>
      <c r="Q10" s="15">
        <v>15</v>
      </c>
      <c r="R10" s="15">
        <v>16</v>
      </c>
      <c r="S10" s="16">
        <v>17</v>
      </c>
      <c r="T10" s="15">
        <v>18</v>
      </c>
      <c r="U10" s="15">
        <v>19</v>
      </c>
      <c r="V10" s="15">
        <v>20</v>
      </c>
      <c r="W10" s="15">
        <v>21</v>
      </c>
      <c r="X10" s="15">
        <v>22</v>
      </c>
      <c r="Y10" s="15">
        <v>23</v>
      </c>
      <c r="Z10" s="15">
        <v>24</v>
      </c>
      <c r="AA10" s="15">
        <v>25</v>
      </c>
      <c r="AB10" s="15">
        <v>26</v>
      </c>
      <c r="AC10" s="15">
        <v>27</v>
      </c>
      <c r="AD10" s="15">
        <v>28</v>
      </c>
      <c r="AE10" s="15">
        <v>29</v>
      </c>
      <c r="AF10" s="15">
        <v>30</v>
      </c>
      <c r="AG10" s="15">
        <v>31</v>
      </c>
      <c r="AH10" s="15">
        <v>32</v>
      </c>
      <c r="AI10" s="15">
        <v>33</v>
      </c>
      <c r="AJ10" s="15">
        <v>34</v>
      </c>
      <c r="AK10" s="15">
        <v>35</v>
      </c>
      <c r="AL10" s="15">
        <v>36</v>
      </c>
      <c r="AM10" s="15">
        <v>37</v>
      </c>
      <c r="AN10" s="15">
        <v>38</v>
      </c>
      <c r="AO10" s="15">
        <v>39</v>
      </c>
      <c r="AP10" s="15">
        <v>40</v>
      </c>
      <c r="AQ10" s="15">
        <v>41</v>
      </c>
      <c r="AR10" s="15">
        <v>42</v>
      </c>
      <c r="AS10" s="15">
        <v>43</v>
      </c>
      <c r="AT10" s="15">
        <v>44</v>
      </c>
      <c r="AU10" s="15">
        <v>45</v>
      </c>
      <c r="AV10" s="15">
        <v>46</v>
      </c>
      <c r="AW10" s="15">
        <v>47</v>
      </c>
      <c r="AX10" s="15">
        <v>48</v>
      </c>
      <c r="AY10" s="15">
        <v>49</v>
      </c>
      <c r="AZ10" s="15">
        <v>50</v>
      </c>
      <c r="BA10" s="15">
        <v>51</v>
      </c>
      <c r="BB10" s="17" t="s">
        <v>32</v>
      </c>
      <c r="BC10" s="17" t="s">
        <v>33</v>
      </c>
      <c r="BD10" s="17" t="s">
        <v>34</v>
      </c>
      <c r="BE10" s="17" t="s">
        <v>35</v>
      </c>
      <c r="BF10" s="17" t="s">
        <v>36</v>
      </c>
      <c r="BG10" s="17" t="s">
        <v>37</v>
      </c>
      <c r="BH10" s="17" t="s">
        <v>38</v>
      </c>
      <c r="BI10" s="17" t="s">
        <v>39</v>
      </c>
      <c r="BJ10" s="17" t="s">
        <v>40</v>
      </c>
      <c r="BK10" s="17" t="s">
        <v>41</v>
      </c>
      <c r="BL10" s="17" t="s">
        <v>42</v>
      </c>
      <c r="BM10" s="17" t="s">
        <v>43</v>
      </c>
    </row>
    <row r="11" spans="1:65" ht="13.5" thickBot="1">
      <c r="A11" s="18">
        <v>1</v>
      </c>
      <c r="B11" s="19" t="s">
        <v>50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918</v>
      </c>
      <c r="M11" s="20">
        <v>918</v>
      </c>
      <c r="N11" s="20">
        <v>918</v>
      </c>
      <c r="O11" s="21">
        <f aca="true" t="shared" si="0" ref="O11:Q30">SUM(C11+F11+I11+L11)</f>
        <v>918</v>
      </c>
      <c r="P11" s="21">
        <f t="shared" si="0"/>
        <v>918</v>
      </c>
      <c r="Q11" s="21">
        <f t="shared" si="0"/>
        <v>918</v>
      </c>
      <c r="R11" s="20">
        <v>1</v>
      </c>
      <c r="S11" s="20">
        <v>0</v>
      </c>
      <c r="T11" s="20">
        <v>1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1">
        <f aca="true" t="shared" si="1" ref="AD11:AF30">SUM(R11+U11+X11+AA11)</f>
        <v>1</v>
      </c>
      <c r="AE11" s="21">
        <f t="shared" si="1"/>
        <v>0</v>
      </c>
      <c r="AF11" s="21">
        <f t="shared" si="1"/>
        <v>1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1">
        <f aca="true" t="shared" si="2" ref="AM11:AO30">SUM(AG11+AJ11)</f>
        <v>0</v>
      </c>
      <c r="AN11" s="21">
        <f t="shared" si="2"/>
        <v>0</v>
      </c>
      <c r="AO11" s="21">
        <f t="shared" si="2"/>
        <v>0</v>
      </c>
      <c r="AP11" s="20">
        <v>425</v>
      </c>
      <c r="AQ11" s="20">
        <v>425</v>
      </c>
      <c r="AR11" s="20">
        <v>425</v>
      </c>
      <c r="AS11" s="20">
        <v>4</v>
      </c>
      <c r="AT11" s="20">
        <v>4</v>
      </c>
      <c r="AU11" s="20">
        <v>4</v>
      </c>
      <c r="AV11" s="21">
        <f aca="true" t="shared" si="3" ref="AV11:AX30">SUM(AP11+AS11)</f>
        <v>429</v>
      </c>
      <c r="AW11" s="21">
        <f t="shared" si="3"/>
        <v>429</v>
      </c>
      <c r="AX11" s="21">
        <f t="shared" si="3"/>
        <v>429</v>
      </c>
      <c r="AY11" s="20">
        <v>0</v>
      </c>
      <c r="AZ11" s="20">
        <v>0</v>
      </c>
      <c r="BA11" s="20">
        <v>0</v>
      </c>
      <c r="BB11" s="22">
        <f aca="true" t="shared" si="4" ref="BB11:BD30">SUM(O11+AD11+AM11+AV11+AY11)</f>
        <v>1348</v>
      </c>
      <c r="BC11" s="22">
        <f t="shared" si="4"/>
        <v>1347</v>
      </c>
      <c r="BD11" s="22">
        <f t="shared" si="4"/>
        <v>1348</v>
      </c>
      <c r="BE11" s="22">
        <f aca="true" t="shared" si="5" ref="BE11:BG30">SUM(C11+I11+R11+U11+X11+AG11+AP11)</f>
        <v>426</v>
      </c>
      <c r="BF11" s="22">
        <f t="shared" si="5"/>
        <v>425</v>
      </c>
      <c r="BG11" s="22">
        <f t="shared" si="5"/>
        <v>426</v>
      </c>
      <c r="BH11" s="23">
        <f aca="true" t="shared" si="6" ref="BH11:BM11">BB11/11</f>
        <v>122.54545454545455</v>
      </c>
      <c r="BI11" s="23">
        <f t="shared" si="6"/>
        <v>122.45454545454545</v>
      </c>
      <c r="BJ11" s="23">
        <f t="shared" si="6"/>
        <v>122.54545454545455</v>
      </c>
      <c r="BK11" s="23">
        <f t="shared" si="6"/>
        <v>38.72727272727273</v>
      </c>
      <c r="BL11" s="23">
        <f t="shared" si="6"/>
        <v>38.63636363636363</v>
      </c>
      <c r="BM11" s="23">
        <f t="shared" si="6"/>
        <v>38.72727272727273</v>
      </c>
    </row>
    <row r="12" spans="1:65" ht="13.5" thickBot="1">
      <c r="A12" s="18">
        <v>2</v>
      </c>
      <c r="B12" s="19" t="s">
        <v>51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43</v>
      </c>
      <c r="J12" s="20">
        <v>43</v>
      </c>
      <c r="K12" s="20">
        <v>38</v>
      </c>
      <c r="L12" s="20">
        <v>52</v>
      </c>
      <c r="M12" s="20">
        <v>52</v>
      </c>
      <c r="N12" s="20">
        <v>52</v>
      </c>
      <c r="O12" s="21">
        <f t="shared" si="0"/>
        <v>95</v>
      </c>
      <c r="P12" s="21">
        <f t="shared" si="0"/>
        <v>95</v>
      </c>
      <c r="Q12" s="21">
        <f t="shared" si="0"/>
        <v>90</v>
      </c>
      <c r="R12" s="20">
        <v>286</v>
      </c>
      <c r="S12" s="20">
        <v>225</v>
      </c>
      <c r="T12" s="20">
        <v>198</v>
      </c>
      <c r="U12" s="20">
        <v>82</v>
      </c>
      <c r="V12" s="20">
        <v>71</v>
      </c>
      <c r="W12" s="20">
        <v>78</v>
      </c>
      <c r="X12" s="20">
        <v>15</v>
      </c>
      <c r="Y12" s="20">
        <v>12</v>
      </c>
      <c r="Z12" s="20">
        <v>12</v>
      </c>
      <c r="AA12" s="20">
        <v>36</v>
      </c>
      <c r="AB12" s="20">
        <v>36</v>
      </c>
      <c r="AC12" s="20">
        <v>34</v>
      </c>
      <c r="AD12" s="21">
        <f t="shared" si="1"/>
        <v>419</v>
      </c>
      <c r="AE12" s="21">
        <f t="shared" si="1"/>
        <v>344</v>
      </c>
      <c r="AF12" s="21">
        <f t="shared" si="1"/>
        <v>322</v>
      </c>
      <c r="AG12" s="20">
        <v>29</v>
      </c>
      <c r="AH12" s="20">
        <v>26</v>
      </c>
      <c r="AI12" s="20">
        <v>28</v>
      </c>
      <c r="AJ12" s="20">
        <v>16</v>
      </c>
      <c r="AK12" s="20">
        <v>16</v>
      </c>
      <c r="AL12" s="20">
        <v>16</v>
      </c>
      <c r="AM12" s="21">
        <f t="shared" si="2"/>
        <v>45</v>
      </c>
      <c r="AN12" s="21">
        <f t="shared" si="2"/>
        <v>42</v>
      </c>
      <c r="AO12" s="21">
        <f t="shared" si="2"/>
        <v>44</v>
      </c>
      <c r="AP12" s="20">
        <v>142</v>
      </c>
      <c r="AQ12" s="20">
        <v>142</v>
      </c>
      <c r="AR12" s="20">
        <v>142</v>
      </c>
      <c r="AS12" s="20">
        <v>2</v>
      </c>
      <c r="AT12" s="20">
        <v>2</v>
      </c>
      <c r="AU12" s="20">
        <v>2</v>
      </c>
      <c r="AV12" s="21">
        <f t="shared" si="3"/>
        <v>144</v>
      </c>
      <c r="AW12" s="21">
        <f t="shared" si="3"/>
        <v>144</v>
      </c>
      <c r="AX12" s="21">
        <f t="shared" si="3"/>
        <v>144</v>
      </c>
      <c r="AY12" s="20">
        <v>30</v>
      </c>
      <c r="AZ12" s="20">
        <v>17</v>
      </c>
      <c r="BA12" s="20">
        <v>9</v>
      </c>
      <c r="BB12" s="22">
        <f t="shared" si="4"/>
        <v>733</v>
      </c>
      <c r="BC12" s="22">
        <f t="shared" si="4"/>
        <v>642</v>
      </c>
      <c r="BD12" s="22">
        <f t="shared" si="4"/>
        <v>609</v>
      </c>
      <c r="BE12" s="22">
        <f t="shared" si="5"/>
        <v>597</v>
      </c>
      <c r="BF12" s="22">
        <f t="shared" si="5"/>
        <v>519</v>
      </c>
      <c r="BG12" s="22">
        <f t="shared" si="5"/>
        <v>496</v>
      </c>
      <c r="BH12" s="23">
        <f aca="true" t="shared" si="7" ref="BH12:BH30">BB12/11</f>
        <v>66.63636363636364</v>
      </c>
      <c r="BI12" s="23">
        <f aca="true" t="shared" si="8" ref="BI12:BI30">BC12/11</f>
        <v>58.36363636363637</v>
      </c>
      <c r="BJ12" s="23">
        <f aca="true" t="shared" si="9" ref="BJ12:BJ30">BD12/11</f>
        <v>55.36363636363637</v>
      </c>
      <c r="BK12" s="23">
        <f aca="true" t="shared" si="10" ref="BK12:BK30">BE12/11</f>
        <v>54.27272727272727</v>
      </c>
      <c r="BL12" s="23">
        <f aca="true" t="shared" si="11" ref="BL12:BL30">BF12/11</f>
        <v>47.18181818181818</v>
      </c>
      <c r="BM12" s="23">
        <f aca="true" t="shared" si="12" ref="BM12:BM30">BG12/11</f>
        <v>45.09090909090909</v>
      </c>
    </row>
    <row r="13" spans="1:65" ht="13.5" thickBot="1">
      <c r="A13" s="18">
        <v>3</v>
      </c>
      <c r="B13" s="19" t="s">
        <v>52</v>
      </c>
      <c r="C13" s="20">
        <v>20</v>
      </c>
      <c r="D13" s="20">
        <v>2</v>
      </c>
      <c r="E13" s="20">
        <v>16</v>
      </c>
      <c r="F13" s="20">
        <v>1</v>
      </c>
      <c r="G13" s="20">
        <v>1</v>
      </c>
      <c r="H13" s="20">
        <v>1</v>
      </c>
      <c r="I13" s="20">
        <v>62</v>
      </c>
      <c r="J13" s="20">
        <v>59</v>
      </c>
      <c r="K13" s="20">
        <v>52</v>
      </c>
      <c r="L13" s="20">
        <v>87</v>
      </c>
      <c r="M13" s="20">
        <v>86</v>
      </c>
      <c r="N13" s="20">
        <v>87</v>
      </c>
      <c r="O13" s="21">
        <f t="shared" si="0"/>
        <v>170</v>
      </c>
      <c r="P13" s="21">
        <f t="shared" si="0"/>
        <v>148</v>
      </c>
      <c r="Q13" s="21">
        <f t="shared" si="0"/>
        <v>156</v>
      </c>
      <c r="R13" s="20">
        <v>105</v>
      </c>
      <c r="S13" s="20">
        <v>105</v>
      </c>
      <c r="T13" s="20">
        <v>76</v>
      </c>
      <c r="U13" s="20">
        <v>67</v>
      </c>
      <c r="V13" s="20">
        <v>67</v>
      </c>
      <c r="W13" s="20">
        <v>61</v>
      </c>
      <c r="X13" s="20">
        <v>6</v>
      </c>
      <c r="Y13" s="20">
        <v>6</v>
      </c>
      <c r="Z13" s="20">
        <v>5</v>
      </c>
      <c r="AA13" s="20">
        <v>23</v>
      </c>
      <c r="AB13" s="20">
        <v>23</v>
      </c>
      <c r="AC13" s="20">
        <v>23</v>
      </c>
      <c r="AD13" s="21">
        <f t="shared" si="1"/>
        <v>201</v>
      </c>
      <c r="AE13" s="21">
        <f t="shared" si="1"/>
        <v>201</v>
      </c>
      <c r="AF13" s="21">
        <f t="shared" si="1"/>
        <v>165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1">
        <f t="shared" si="2"/>
        <v>0</v>
      </c>
      <c r="AN13" s="21">
        <f t="shared" si="2"/>
        <v>0</v>
      </c>
      <c r="AO13" s="21">
        <f t="shared" si="2"/>
        <v>0</v>
      </c>
      <c r="AP13" s="20">
        <v>187</v>
      </c>
      <c r="AQ13" s="20">
        <v>187</v>
      </c>
      <c r="AR13" s="20">
        <v>187</v>
      </c>
      <c r="AS13" s="20">
        <v>1</v>
      </c>
      <c r="AT13" s="20">
        <v>1</v>
      </c>
      <c r="AU13" s="20">
        <v>1</v>
      </c>
      <c r="AV13" s="21">
        <f t="shared" si="3"/>
        <v>188</v>
      </c>
      <c r="AW13" s="21">
        <f t="shared" si="3"/>
        <v>188</v>
      </c>
      <c r="AX13" s="21">
        <f t="shared" si="3"/>
        <v>188</v>
      </c>
      <c r="AY13" s="20">
        <v>48</v>
      </c>
      <c r="AZ13" s="20">
        <v>48</v>
      </c>
      <c r="BA13" s="20">
        <v>17</v>
      </c>
      <c r="BB13" s="22">
        <f t="shared" si="4"/>
        <v>607</v>
      </c>
      <c r="BC13" s="22">
        <f t="shared" si="4"/>
        <v>585</v>
      </c>
      <c r="BD13" s="22">
        <f t="shared" si="4"/>
        <v>526</v>
      </c>
      <c r="BE13" s="22">
        <f t="shared" si="5"/>
        <v>447</v>
      </c>
      <c r="BF13" s="22">
        <f t="shared" si="5"/>
        <v>426</v>
      </c>
      <c r="BG13" s="22">
        <f t="shared" si="5"/>
        <v>397</v>
      </c>
      <c r="BH13" s="23">
        <f t="shared" si="7"/>
        <v>55.18181818181818</v>
      </c>
      <c r="BI13" s="23">
        <f t="shared" si="8"/>
        <v>53.18181818181818</v>
      </c>
      <c r="BJ13" s="23">
        <f t="shared" si="9"/>
        <v>47.81818181818182</v>
      </c>
      <c r="BK13" s="23">
        <f t="shared" si="10"/>
        <v>40.63636363636363</v>
      </c>
      <c r="BL13" s="23">
        <f t="shared" si="11"/>
        <v>38.72727272727273</v>
      </c>
      <c r="BM13" s="23">
        <f t="shared" si="12"/>
        <v>36.09090909090909</v>
      </c>
    </row>
    <row r="14" spans="1:65" ht="13.5" thickBot="1">
      <c r="A14" s="18">
        <v>4</v>
      </c>
      <c r="B14" s="19" t="s">
        <v>53</v>
      </c>
      <c r="C14" s="20">
        <v>4</v>
      </c>
      <c r="D14" s="20">
        <v>4</v>
      </c>
      <c r="E14" s="20">
        <v>1</v>
      </c>
      <c r="F14" s="20">
        <v>0</v>
      </c>
      <c r="G14" s="20">
        <v>0</v>
      </c>
      <c r="H14" s="20">
        <v>0</v>
      </c>
      <c r="I14" s="20">
        <v>34</v>
      </c>
      <c r="J14" s="20">
        <v>34</v>
      </c>
      <c r="K14" s="20">
        <v>22</v>
      </c>
      <c r="L14" s="20">
        <v>56</v>
      </c>
      <c r="M14" s="20">
        <v>56</v>
      </c>
      <c r="N14" s="20">
        <v>54</v>
      </c>
      <c r="O14" s="21">
        <f t="shared" si="0"/>
        <v>94</v>
      </c>
      <c r="P14" s="21">
        <f t="shared" si="0"/>
        <v>94</v>
      </c>
      <c r="Q14" s="21">
        <f t="shared" si="0"/>
        <v>77</v>
      </c>
      <c r="R14" s="20">
        <v>295</v>
      </c>
      <c r="S14" s="20">
        <v>202</v>
      </c>
      <c r="T14" s="20">
        <v>234</v>
      </c>
      <c r="U14" s="20">
        <v>85</v>
      </c>
      <c r="V14" s="20">
        <v>77</v>
      </c>
      <c r="W14" s="20">
        <v>79</v>
      </c>
      <c r="X14" s="20">
        <v>26</v>
      </c>
      <c r="Y14" s="20">
        <v>23</v>
      </c>
      <c r="Z14" s="20">
        <v>17</v>
      </c>
      <c r="AA14" s="20">
        <v>35</v>
      </c>
      <c r="AB14" s="20">
        <v>34</v>
      </c>
      <c r="AC14" s="20">
        <v>35</v>
      </c>
      <c r="AD14" s="21">
        <f t="shared" si="1"/>
        <v>441</v>
      </c>
      <c r="AE14" s="21">
        <f t="shared" si="1"/>
        <v>336</v>
      </c>
      <c r="AF14" s="21">
        <f t="shared" si="1"/>
        <v>365</v>
      </c>
      <c r="AG14" s="20">
        <v>12</v>
      </c>
      <c r="AH14" s="20">
        <v>9</v>
      </c>
      <c r="AI14" s="20">
        <v>7</v>
      </c>
      <c r="AJ14" s="20">
        <v>8</v>
      </c>
      <c r="AK14" s="20">
        <v>8</v>
      </c>
      <c r="AL14" s="20">
        <v>8</v>
      </c>
      <c r="AM14" s="21">
        <f t="shared" si="2"/>
        <v>20</v>
      </c>
      <c r="AN14" s="21">
        <f t="shared" si="2"/>
        <v>17</v>
      </c>
      <c r="AO14" s="21">
        <f t="shared" si="2"/>
        <v>15</v>
      </c>
      <c r="AP14" s="20">
        <v>113</v>
      </c>
      <c r="AQ14" s="20">
        <v>113</v>
      </c>
      <c r="AR14" s="20">
        <v>113</v>
      </c>
      <c r="AS14" s="20">
        <v>2</v>
      </c>
      <c r="AT14" s="20">
        <v>2</v>
      </c>
      <c r="AU14" s="20">
        <v>2</v>
      </c>
      <c r="AV14" s="21">
        <f t="shared" si="3"/>
        <v>115</v>
      </c>
      <c r="AW14" s="21">
        <f t="shared" si="3"/>
        <v>115</v>
      </c>
      <c r="AX14" s="21">
        <f t="shared" si="3"/>
        <v>115</v>
      </c>
      <c r="AY14" s="20">
        <v>131</v>
      </c>
      <c r="AZ14" s="20">
        <v>60</v>
      </c>
      <c r="BA14" s="20">
        <v>25</v>
      </c>
      <c r="BB14" s="22">
        <f t="shared" si="4"/>
        <v>801</v>
      </c>
      <c r="BC14" s="22">
        <f t="shared" si="4"/>
        <v>622</v>
      </c>
      <c r="BD14" s="22">
        <f t="shared" si="4"/>
        <v>597</v>
      </c>
      <c r="BE14" s="22">
        <f t="shared" si="5"/>
        <v>569</v>
      </c>
      <c r="BF14" s="22">
        <f t="shared" si="5"/>
        <v>462</v>
      </c>
      <c r="BG14" s="22">
        <f t="shared" si="5"/>
        <v>473</v>
      </c>
      <c r="BH14" s="23">
        <f t="shared" si="7"/>
        <v>72.81818181818181</v>
      </c>
      <c r="BI14" s="23">
        <f t="shared" si="8"/>
        <v>56.54545454545455</v>
      </c>
      <c r="BJ14" s="23">
        <f t="shared" si="9"/>
        <v>54.27272727272727</v>
      </c>
      <c r="BK14" s="23">
        <f t="shared" si="10"/>
        <v>51.72727272727273</v>
      </c>
      <c r="BL14" s="23">
        <f t="shared" si="11"/>
        <v>42</v>
      </c>
      <c r="BM14" s="23">
        <f t="shared" si="12"/>
        <v>43</v>
      </c>
    </row>
    <row r="15" spans="1:65" ht="13.5" thickBot="1">
      <c r="A15" s="18">
        <v>5</v>
      </c>
      <c r="B15" s="19" t="s">
        <v>54</v>
      </c>
      <c r="C15" s="20">
        <v>2</v>
      </c>
      <c r="D15" s="20">
        <v>2</v>
      </c>
      <c r="E15" s="20">
        <v>0</v>
      </c>
      <c r="F15" s="20">
        <v>0</v>
      </c>
      <c r="G15" s="20">
        <v>0</v>
      </c>
      <c r="H15" s="20">
        <v>0</v>
      </c>
      <c r="I15" s="20">
        <v>22</v>
      </c>
      <c r="J15" s="20">
        <v>22</v>
      </c>
      <c r="K15" s="20">
        <v>20</v>
      </c>
      <c r="L15" s="20">
        <v>71</v>
      </c>
      <c r="M15" s="20">
        <v>71</v>
      </c>
      <c r="N15" s="20">
        <v>71</v>
      </c>
      <c r="O15" s="21">
        <f t="shared" si="0"/>
        <v>95</v>
      </c>
      <c r="P15" s="21">
        <f t="shared" si="0"/>
        <v>95</v>
      </c>
      <c r="Q15" s="21">
        <f t="shared" si="0"/>
        <v>91</v>
      </c>
      <c r="R15" s="20">
        <v>180</v>
      </c>
      <c r="S15" s="20">
        <v>139</v>
      </c>
      <c r="T15" s="20">
        <v>174</v>
      </c>
      <c r="U15" s="20">
        <v>41</v>
      </c>
      <c r="V15" s="20">
        <v>32</v>
      </c>
      <c r="W15" s="20">
        <v>39</v>
      </c>
      <c r="X15" s="20">
        <v>6</v>
      </c>
      <c r="Y15" s="20">
        <v>5</v>
      </c>
      <c r="Z15" s="20">
        <v>6</v>
      </c>
      <c r="AA15" s="20">
        <v>80</v>
      </c>
      <c r="AB15" s="20">
        <v>80</v>
      </c>
      <c r="AC15" s="20">
        <v>78</v>
      </c>
      <c r="AD15" s="21">
        <f t="shared" si="1"/>
        <v>307</v>
      </c>
      <c r="AE15" s="21">
        <f t="shared" si="1"/>
        <v>256</v>
      </c>
      <c r="AF15" s="21">
        <f t="shared" si="1"/>
        <v>297</v>
      </c>
      <c r="AG15" s="20">
        <v>10</v>
      </c>
      <c r="AH15" s="20">
        <v>5</v>
      </c>
      <c r="AI15" s="20">
        <v>9</v>
      </c>
      <c r="AJ15" s="20">
        <v>5</v>
      </c>
      <c r="AK15" s="20">
        <v>5</v>
      </c>
      <c r="AL15" s="20">
        <v>5</v>
      </c>
      <c r="AM15" s="21">
        <f t="shared" si="2"/>
        <v>15</v>
      </c>
      <c r="AN15" s="21">
        <f t="shared" si="2"/>
        <v>10</v>
      </c>
      <c r="AO15" s="21">
        <f t="shared" si="2"/>
        <v>14</v>
      </c>
      <c r="AP15" s="20">
        <v>78</v>
      </c>
      <c r="AQ15" s="20">
        <v>78</v>
      </c>
      <c r="AR15" s="20">
        <v>78</v>
      </c>
      <c r="AS15" s="20">
        <v>1</v>
      </c>
      <c r="AT15" s="20">
        <v>1</v>
      </c>
      <c r="AU15" s="20">
        <v>1</v>
      </c>
      <c r="AV15" s="21">
        <f t="shared" si="3"/>
        <v>79</v>
      </c>
      <c r="AW15" s="21">
        <f t="shared" si="3"/>
        <v>79</v>
      </c>
      <c r="AX15" s="21">
        <f t="shared" si="3"/>
        <v>79</v>
      </c>
      <c r="AY15" s="20">
        <v>39</v>
      </c>
      <c r="AZ15" s="20">
        <v>17</v>
      </c>
      <c r="BA15" s="20">
        <v>17</v>
      </c>
      <c r="BB15" s="22">
        <f t="shared" si="4"/>
        <v>535</v>
      </c>
      <c r="BC15" s="22">
        <f t="shared" si="4"/>
        <v>457</v>
      </c>
      <c r="BD15" s="22">
        <f t="shared" si="4"/>
        <v>498</v>
      </c>
      <c r="BE15" s="22">
        <f t="shared" si="5"/>
        <v>339</v>
      </c>
      <c r="BF15" s="22">
        <f t="shared" si="5"/>
        <v>283</v>
      </c>
      <c r="BG15" s="22">
        <f t="shared" si="5"/>
        <v>326</v>
      </c>
      <c r="BH15" s="23">
        <f t="shared" si="7"/>
        <v>48.63636363636363</v>
      </c>
      <c r="BI15" s="23">
        <f t="shared" si="8"/>
        <v>41.54545454545455</v>
      </c>
      <c r="BJ15" s="23">
        <f t="shared" si="9"/>
        <v>45.27272727272727</v>
      </c>
      <c r="BK15" s="23">
        <f t="shared" si="10"/>
        <v>30.818181818181817</v>
      </c>
      <c r="BL15" s="23">
        <f t="shared" si="11"/>
        <v>25.727272727272727</v>
      </c>
      <c r="BM15" s="23">
        <f t="shared" si="12"/>
        <v>29.636363636363637</v>
      </c>
    </row>
    <row r="16" spans="1:65" ht="13.5" thickBot="1">
      <c r="A16" s="18">
        <v>6</v>
      </c>
      <c r="B16" s="19" t="s">
        <v>55</v>
      </c>
      <c r="C16" s="20">
        <v>1</v>
      </c>
      <c r="D16" s="20">
        <v>1</v>
      </c>
      <c r="E16" s="20">
        <v>0</v>
      </c>
      <c r="F16" s="20">
        <v>0</v>
      </c>
      <c r="G16" s="20">
        <v>0</v>
      </c>
      <c r="H16" s="20">
        <v>0</v>
      </c>
      <c r="I16" s="20">
        <v>12</v>
      </c>
      <c r="J16" s="20">
        <v>12</v>
      </c>
      <c r="K16" s="20">
        <v>6</v>
      </c>
      <c r="L16" s="20">
        <v>166</v>
      </c>
      <c r="M16" s="20">
        <v>166</v>
      </c>
      <c r="N16" s="20">
        <v>166</v>
      </c>
      <c r="O16" s="21">
        <f t="shared" si="0"/>
        <v>179</v>
      </c>
      <c r="P16" s="21">
        <f t="shared" si="0"/>
        <v>179</v>
      </c>
      <c r="Q16" s="21">
        <f t="shared" si="0"/>
        <v>172</v>
      </c>
      <c r="R16" s="20">
        <v>237</v>
      </c>
      <c r="S16" s="20">
        <v>177</v>
      </c>
      <c r="T16" s="20">
        <v>211</v>
      </c>
      <c r="U16" s="20">
        <v>67</v>
      </c>
      <c r="V16" s="20">
        <v>61</v>
      </c>
      <c r="W16" s="20">
        <v>63</v>
      </c>
      <c r="X16" s="20">
        <v>20</v>
      </c>
      <c r="Y16" s="20">
        <v>16</v>
      </c>
      <c r="Z16" s="20">
        <v>20</v>
      </c>
      <c r="AA16" s="20">
        <v>39</v>
      </c>
      <c r="AB16" s="20">
        <v>39</v>
      </c>
      <c r="AC16" s="20">
        <v>38</v>
      </c>
      <c r="AD16" s="21">
        <f t="shared" si="1"/>
        <v>363</v>
      </c>
      <c r="AE16" s="21">
        <f t="shared" si="1"/>
        <v>293</v>
      </c>
      <c r="AF16" s="21">
        <f t="shared" si="1"/>
        <v>332</v>
      </c>
      <c r="AG16" s="20">
        <v>13</v>
      </c>
      <c r="AH16" s="20">
        <v>10</v>
      </c>
      <c r="AI16" s="20">
        <v>12</v>
      </c>
      <c r="AJ16" s="20">
        <v>17</v>
      </c>
      <c r="AK16" s="20">
        <v>17</v>
      </c>
      <c r="AL16" s="20">
        <v>17</v>
      </c>
      <c r="AM16" s="21">
        <f t="shared" si="2"/>
        <v>30</v>
      </c>
      <c r="AN16" s="21">
        <f t="shared" si="2"/>
        <v>27</v>
      </c>
      <c r="AO16" s="21">
        <f t="shared" si="2"/>
        <v>29</v>
      </c>
      <c r="AP16" s="20">
        <v>27</v>
      </c>
      <c r="AQ16" s="20">
        <v>27</v>
      </c>
      <c r="AR16" s="20">
        <v>27</v>
      </c>
      <c r="AS16" s="20">
        <v>0</v>
      </c>
      <c r="AT16" s="20">
        <v>0</v>
      </c>
      <c r="AU16" s="20">
        <v>0</v>
      </c>
      <c r="AV16" s="21">
        <f t="shared" si="3"/>
        <v>27</v>
      </c>
      <c r="AW16" s="21">
        <f t="shared" si="3"/>
        <v>27</v>
      </c>
      <c r="AX16" s="21">
        <f t="shared" si="3"/>
        <v>27</v>
      </c>
      <c r="AY16" s="20">
        <v>46</v>
      </c>
      <c r="AZ16" s="20">
        <v>39</v>
      </c>
      <c r="BA16" s="20">
        <v>10</v>
      </c>
      <c r="BB16" s="22">
        <f t="shared" si="4"/>
        <v>645</v>
      </c>
      <c r="BC16" s="22">
        <f t="shared" si="4"/>
        <v>565</v>
      </c>
      <c r="BD16" s="22">
        <f t="shared" si="4"/>
        <v>570</v>
      </c>
      <c r="BE16" s="22">
        <f t="shared" si="5"/>
        <v>377</v>
      </c>
      <c r="BF16" s="22">
        <f t="shared" si="5"/>
        <v>304</v>
      </c>
      <c r="BG16" s="22">
        <f t="shared" si="5"/>
        <v>339</v>
      </c>
      <c r="BH16" s="23">
        <f t="shared" si="7"/>
        <v>58.63636363636363</v>
      </c>
      <c r="BI16" s="23">
        <f t="shared" si="8"/>
        <v>51.36363636363637</v>
      </c>
      <c r="BJ16" s="23">
        <f t="shared" si="9"/>
        <v>51.81818181818182</v>
      </c>
      <c r="BK16" s="23">
        <f t="shared" si="10"/>
        <v>34.27272727272727</v>
      </c>
      <c r="BL16" s="23">
        <f t="shared" si="11"/>
        <v>27.636363636363637</v>
      </c>
      <c r="BM16" s="23">
        <f t="shared" si="12"/>
        <v>30.818181818181817</v>
      </c>
    </row>
    <row r="17" spans="1:65" ht="13.5" thickBot="1">
      <c r="A17" s="18">
        <v>7</v>
      </c>
      <c r="B17" s="19" t="s">
        <v>56</v>
      </c>
      <c r="C17" s="20">
        <v>17</v>
      </c>
      <c r="D17" s="20">
        <v>1</v>
      </c>
      <c r="E17" s="20">
        <v>17</v>
      </c>
      <c r="F17" s="20">
        <v>18</v>
      </c>
      <c r="G17" s="20">
        <v>1</v>
      </c>
      <c r="H17" s="20">
        <v>18</v>
      </c>
      <c r="I17" s="20">
        <v>48</v>
      </c>
      <c r="J17" s="20">
        <v>48</v>
      </c>
      <c r="K17" s="20">
        <v>24</v>
      </c>
      <c r="L17" s="20">
        <v>75</v>
      </c>
      <c r="M17" s="20">
        <v>75</v>
      </c>
      <c r="N17" s="20">
        <v>74</v>
      </c>
      <c r="O17" s="21">
        <f t="shared" si="0"/>
        <v>158</v>
      </c>
      <c r="P17" s="21">
        <f t="shared" si="0"/>
        <v>125</v>
      </c>
      <c r="Q17" s="21">
        <f t="shared" si="0"/>
        <v>133</v>
      </c>
      <c r="R17" s="20">
        <v>164</v>
      </c>
      <c r="S17" s="20">
        <v>163</v>
      </c>
      <c r="T17" s="20">
        <v>145</v>
      </c>
      <c r="U17" s="20">
        <v>45</v>
      </c>
      <c r="V17" s="20">
        <v>45</v>
      </c>
      <c r="W17" s="20">
        <v>43</v>
      </c>
      <c r="X17" s="20">
        <v>18</v>
      </c>
      <c r="Y17" s="20">
        <v>18</v>
      </c>
      <c r="Z17" s="20">
        <v>17</v>
      </c>
      <c r="AA17" s="20">
        <v>27</v>
      </c>
      <c r="AB17" s="20">
        <v>27</v>
      </c>
      <c r="AC17" s="20">
        <v>27</v>
      </c>
      <c r="AD17" s="21">
        <f t="shared" si="1"/>
        <v>254</v>
      </c>
      <c r="AE17" s="21">
        <f t="shared" si="1"/>
        <v>253</v>
      </c>
      <c r="AF17" s="21">
        <f t="shared" si="1"/>
        <v>232</v>
      </c>
      <c r="AG17" s="20">
        <v>5</v>
      </c>
      <c r="AH17" s="20">
        <v>5</v>
      </c>
      <c r="AI17" s="20">
        <v>4</v>
      </c>
      <c r="AJ17" s="20">
        <v>3</v>
      </c>
      <c r="AK17" s="20">
        <v>3</v>
      </c>
      <c r="AL17" s="20">
        <v>3</v>
      </c>
      <c r="AM17" s="21">
        <f t="shared" si="2"/>
        <v>8</v>
      </c>
      <c r="AN17" s="21">
        <f t="shared" si="2"/>
        <v>8</v>
      </c>
      <c r="AO17" s="21">
        <f t="shared" si="2"/>
        <v>7</v>
      </c>
      <c r="AP17" s="20">
        <v>207</v>
      </c>
      <c r="AQ17" s="20">
        <v>207</v>
      </c>
      <c r="AR17" s="20">
        <v>207</v>
      </c>
      <c r="AS17" s="20">
        <v>1</v>
      </c>
      <c r="AT17" s="20">
        <v>1</v>
      </c>
      <c r="AU17" s="20">
        <v>1</v>
      </c>
      <c r="AV17" s="21">
        <f t="shared" si="3"/>
        <v>208</v>
      </c>
      <c r="AW17" s="21">
        <f t="shared" si="3"/>
        <v>208</v>
      </c>
      <c r="AX17" s="21">
        <f t="shared" si="3"/>
        <v>208</v>
      </c>
      <c r="AY17" s="20">
        <v>44</v>
      </c>
      <c r="AZ17" s="20">
        <v>44</v>
      </c>
      <c r="BA17" s="20">
        <v>10</v>
      </c>
      <c r="BB17" s="22">
        <f t="shared" si="4"/>
        <v>672</v>
      </c>
      <c r="BC17" s="22">
        <f t="shared" si="4"/>
        <v>638</v>
      </c>
      <c r="BD17" s="22">
        <f t="shared" si="4"/>
        <v>590</v>
      </c>
      <c r="BE17" s="22">
        <f t="shared" si="5"/>
        <v>504</v>
      </c>
      <c r="BF17" s="22">
        <f t="shared" si="5"/>
        <v>487</v>
      </c>
      <c r="BG17" s="22">
        <f t="shared" si="5"/>
        <v>457</v>
      </c>
      <c r="BH17" s="23">
        <f t="shared" si="7"/>
        <v>61.09090909090909</v>
      </c>
      <c r="BI17" s="23">
        <f t="shared" si="8"/>
        <v>58</v>
      </c>
      <c r="BJ17" s="23">
        <f t="shared" si="9"/>
        <v>53.63636363636363</v>
      </c>
      <c r="BK17" s="23">
        <f t="shared" si="10"/>
        <v>45.81818181818182</v>
      </c>
      <c r="BL17" s="23">
        <f t="shared" si="11"/>
        <v>44.27272727272727</v>
      </c>
      <c r="BM17" s="23">
        <f t="shared" si="12"/>
        <v>41.54545454545455</v>
      </c>
    </row>
    <row r="18" spans="1:65" ht="13.5" thickBot="1">
      <c r="A18" s="18">
        <v>8</v>
      </c>
      <c r="B18" s="19" t="s">
        <v>57</v>
      </c>
      <c r="C18" s="20">
        <v>17</v>
      </c>
      <c r="D18" s="20">
        <v>2</v>
      </c>
      <c r="E18" s="20">
        <v>15</v>
      </c>
      <c r="F18" s="20">
        <v>2</v>
      </c>
      <c r="G18" s="20">
        <v>1</v>
      </c>
      <c r="H18" s="20">
        <v>2</v>
      </c>
      <c r="I18" s="20">
        <v>55</v>
      </c>
      <c r="J18" s="20">
        <v>53</v>
      </c>
      <c r="K18" s="20">
        <v>41</v>
      </c>
      <c r="L18" s="20">
        <v>109</v>
      </c>
      <c r="M18" s="20">
        <v>107</v>
      </c>
      <c r="N18" s="20">
        <v>109</v>
      </c>
      <c r="O18" s="21">
        <f t="shared" si="0"/>
        <v>183</v>
      </c>
      <c r="P18" s="21">
        <f t="shared" si="0"/>
        <v>163</v>
      </c>
      <c r="Q18" s="21">
        <f t="shared" si="0"/>
        <v>167</v>
      </c>
      <c r="R18" s="20">
        <v>156</v>
      </c>
      <c r="S18" s="20">
        <v>156</v>
      </c>
      <c r="T18" s="20">
        <v>114</v>
      </c>
      <c r="U18" s="20">
        <v>57</v>
      </c>
      <c r="V18" s="20">
        <v>57</v>
      </c>
      <c r="W18" s="20">
        <v>55</v>
      </c>
      <c r="X18" s="20">
        <v>8</v>
      </c>
      <c r="Y18" s="20">
        <v>8</v>
      </c>
      <c r="Z18" s="20">
        <v>5</v>
      </c>
      <c r="AA18" s="20">
        <v>26</v>
      </c>
      <c r="AB18" s="20">
        <v>26</v>
      </c>
      <c r="AC18" s="20">
        <v>26</v>
      </c>
      <c r="AD18" s="21">
        <f t="shared" si="1"/>
        <v>247</v>
      </c>
      <c r="AE18" s="21">
        <f t="shared" si="1"/>
        <v>247</v>
      </c>
      <c r="AF18" s="21">
        <f t="shared" si="1"/>
        <v>200</v>
      </c>
      <c r="AG18" s="20">
        <v>5</v>
      </c>
      <c r="AH18" s="20">
        <v>5</v>
      </c>
      <c r="AI18" s="20">
        <v>4</v>
      </c>
      <c r="AJ18" s="20">
        <v>3</v>
      </c>
      <c r="AK18" s="20">
        <v>3</v>
      </c>
      <c r="AL18" s="20">
        <v>3</v>
      </c>
      <c r="AM18" s="21">
        <f t="shared" si="2"/>
        <v>8</v>
      </c>
      <c r="AN18" s="21">
        <f t="shared" si="2"/>
        <v>8</v>
      </c>
      <c r="AO18" s="21">
        <f t="shared" si="2"/>
        <v>7</v>
      </c>
      <c r="AP18" s="20">
        <v>211</v>
      </c>
      <c r="AQ18" s="20">
        <v>195</v>
      </c>
      <c r="AR18" s="20">
        <v>211</v>
      </c>
      <c r="AS18" s="20">
        <v>1</v>
      </c>
      <c r="AT18" s="20">
        <v>1</v>
      </c>
      <c r="AU18" s="20">
        <v>1</v>
      </c>
      <c r="AV18" s="21">
        <f t="shared" si="3"/>
        <v>212</v>
      </c>
      <c r="AW18" s="21">
        <f t="shared" si="3"/>
        <v>196</v>
      </c>
      <c r="AX18" s="21">
        <f t="shared" si="3"/>
        <v>212</v>
      </c>
      <c r="AY18" s="20">
        <v>43</v>
      </c>
      <c r="AZ18" s="20">
        <v>43</v>
      </c>
      <c r="BA18" s="20">
        <v>12</v>
      </c>
      <c r="BB18" s="22">
        <f t="shared" si="4"/>
        <v>693</v>
      </c>
      <c r="BC18" s="22">
        <f t="shared" si="4"/>
        <v>657</v>
      </c>
      <c r="BD18" s="22">
        <f t="shared" si="4"/>
        <v>598</v>
      </c>
      <c r="BE18" s="22">
        <f t="shared" si="5"/>
        <v>509</v>
      </c>
      <c r="BF18" s="22">
        <f t="shared" si="5"/>
        <v>476</v>
      </c>
      <c r="BG18" s="22">
        <f t="shared" si="5"/>
        <v>445</v>
      </c>
      <c r="BH18" s="23">
        <f t="shared" si="7"/>
        <v>63</v>
      </c>
      <c r="BI18" s="23">
        <f t="shared" si="8"/>
        <v>59.72727272727273</v>
      </c>
      <c r="BJ18" s="23">
        <f t="shared" si="9"/>
        <v>54.36363636363637</v>
      </c>
      <c r="BK18" s="23">
        <f t="shared" si="10"/>
        <v>46.27272727272727</v>
      </c>
      <c r="BL18" s="23">
        <f t="shared" si="11"/>
        <v>43.27272727272727</v>
      </c>
      <c r="BM18" s="23">
        <f t="shared" si="12"/>
        <v>40.45454545454545</v>
      </c>
    </row>
    <row r="19" spans="1:65" ht="13.5" thickBot="1">
      <c r="A19" s="18">
        <v>9</v>
      </c>
      <c r="B19" s="19" t="s">
        <v>58</v>
      </c>
      <c r="C19" s="20">
        <v>2</v>
      </c>
      <c r="D19" s="20">
        <v>2</v>
      </c>
      <c r="E19" s="20">
        <v>2</v>
      </c>
      <c r="F19" s="20">
        <v>2</v>
      </c>
      <c r="G19" s="20">
        <v>2</v>
      </c>
      <c r="H19" s="20">
        <v>2</v>
      </c>
      <c r="I19" s="20">
        <v>52</v>
      </c>
      <c r="J19" s="20">
        <v>52</v>
      </c>
      <c r="K19" s="20">
        <v>42</v>
      </c>
      <c r="L19" s="20">
        <v>77</v>
      </c>
      <c r="M19" s="20">
        <v>77</v>
      </c>
      <c r="N19" s="20">
        <v>77</v>
      </c>
      <c r="O19" s="21">
        <f t="shared" si="0"/>
        <v>133</v>
      </c>
      <c r="P19" s="21">
        <f t="shared" si="0"/>
        <v>133</v>
      </c>
      <c r="Q19" s="21">
        <f t="shared" si="0"/>
        <v>123</v>
      </c>
      <c r="R19" s="20">
        <v>147</v>
      </c>
      <c r="S19" s="20">
        <v>147</v>
      </c>
      <c r="T19" s="20">
        <v>117</v>
      </c>
      <c r="U19" s="20">
        <v>57</v>
      </c>
      <c r="V19" s="20">
        <v>57</v>
      </c>
      <c r="W19" s="20">
        <v>53</v>
      </c>
      <c r="X19" s="20">
        <v>11</v>
      </c>
      <c r="Y19" s="20">
        <v>11</v>
      </c>
      <c r="Z19" s="20">
        <v>10</v>
      </c>
      <c r="AA19" s="20">
        <v>21</v>
      </c>
      <c r="AB19" s="20">
        <v>21</v>
      </c>
      <c r="AC19" s="20">
        <v>21</v>
      </c>
      <c r="AD19" s="21">
        <f t="shared" si="1"/>
        <v>236</v>
      </c>
      <c r="AE19" s="21">
        <f t="shared" si="1"/>
        <v>236</v>
      </c>
      <c r="AF19" s="21">
        <f t="shared" si="1"/>
        <v>201</v>
      </c>
      <c r="AG19" s="20">
        <v>7</v>
      </c>
      <c r="AH19" s="20">
        <v>7</v>
      </c>
      <c r="AI19" s="20">
        <v>3</v>
      </c>
      <c r="AJ19" s="20">
        <v>3</v>
      </c>
      <c r="AK19" s="20">
        <v>3</v>
      </c>
      <c r="AL19" s="20">
        <v>3</v>
      </c>
      <c r="AM19" s="21">
        <f t="shared" si="2"/>
        <v>10</v>
      </c>
      <c r="AN19" s="21">
        <f t="shared" si="2"/>
        <v>10</v>
      </c>
      <c r="AO19" s="21">
        <f t="shared" si="2"/>
        <v>6</v>
      </c>
      <c r="AP19" s="20">
        <v>225</v>
      </c>
      <c r="AQ19" s="20">
        <v>222</v>
      </c>
      <c r="AR19" s="20">
        <v>225</v>
      </c>
      <c r="AS19" s="20">
        <v>13</v>
      </c>
      <c r="AT19" s="20">
        <v>13</v>
      </c>
      <c r="AU19" s="20">
        <v>13</v>
      </c>
      <c r="AV19" s="21">
        <f t="shared" si="3"/>
        <v>238</v>
      </c>
      <c r="AW19" s="21">
        <f t="shared" si="3"/>
        <v>235</v>
      </c>
      <c r="AX19" s="21">
        <f t="shared" si="3"/>
        <v>238</v>
      </c>
      <c r="AY19" s="20">
        <v>37</v>
      </c>
      <c r="AZ19" s="20">
        <v>37</v>
      </c>
      <c r="BA19" s="20">
        <v>24</v>
      </c>
      <c r="BB19" s="22">
        <f t="shared" si="4"/>
        <v>654</v>
      </c>
      <c r="BC19" s="22">
        <f t="shared" si="4"/>
        <v>651</v>
      </c>
      <c r="BD19" s="22">
        <f t="shared" si="4"/>
        <v>592</v>
      </c>
      <c r="BE19" s="22">
        <f t="shared" si="5"/>
        <v>501</v>
      </c>
      <c r="BF19" s="22">
        <f t="shared" si="5"/>
        <v>498</v>
      </c>
      <c r="BG19" s="22">
        <f t="shared" si="5"/>
        <v>452</v>
      </c>
      <c r="BH19" s="23">
        <f t="shared" si="7"/>
        <v>59.45454545454545</v>
      </c>
      <c r="BI19" s="23">
        <f t="shared" si="8"/>
        <v>59.18181818181818</v>
      </c>
      <c r="BJ19" s="23">
        <f t="shared" si="9"/>
        <v>53.81818181818182</v>
      </c>
      <c r="BK19" s="23">
        <f t="shared" si="10"/>
        <v>45.54545454545455</v>
      </c>
      <c r="BL19" s="23">
        <f t="shared" si="11"/>
        <v>45.27272727272727</v>
      </c>
      <c r="BM19" s="23">
        <f t="shared" si="12"/>
        <v>41.09090909090909</v>
      </c>
    </row>
    <row r="20" spans="1:65" ht="13.5" thickBot="1">
      <c r="A20" s="18">
        <v>10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>
        <f t="shared" si="0"/>
        <v>0</v>
      </c>
      <c r="P20" s="21">
        <f t="shared" si="0"/>
        <v>0</v>
      </c>
      <c r="Q20" s="21">
        <f t="shared" si="0"/>
        <v>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1">
        <f t="shared" si="1"/>
        <v>0</v>
      </c>
      <c r="AE20" s="21">
        <f t="shared" si="1"/>
        <v>0</v>
      </c>
      <c r="AF20" s="21">
        <f t="shared" si="1"/>
        <v>0</v>
      </c>
      <c r="AG20" s="20"/>
      <c r="AH20" s="20"/>
      <c r="AI20" s="20"/>
      <c r="AJ20" s="20"/>
      <c r="AK20" s="20"/>
      <c r="AL20" s="20"/>
      <c r="AM20" s="21">
        <f t="shared" si="2"/>
        <v>0</v>
      </c>
      <c r="AN20" s="21">
        <f t="shared" si="2"/>
        <v>0</v>
      </c>
      <c r="AO20" s="21">
        <f t="shared" si="2"/>
        <v>0</v>
      </c>
      <c r="AP20" s="20"/>
      <c r="AQ20" s="20"/>
      <c r="AR20" s="20"/>
      <c r="AS20" s="20"/>
      <c r="AT20" s="20"/>
      <c r="AU20" s="20"/>
      <c r="AV20" s="21">
        <f t="shared" si="3"/>
        <v>0</v>
      </c>
      <c r="AW20" s="21">
        <f t="shared" si="3"/>
        <v>0</v>
      </c>
      <c r="AX20" s="21">
        <f t="shared" si="3"/>
        <v>0</v>
      </c>
      <c r="AY20" s="20"/>
      <c r="AZ20" s="20"/>
      <c r="BA20" s="20"/>
      <c r="BB20" s="22">
        <f t="shared" si="4"/>
        <v>0</v>
      </c>
      <c r="BC20" s="22">
        <f t="shared" si="4"/>
        <v>0</v>
      </c>
      <c r="BD20" s="22">
        <f t="shared" si="4"/>
        <v>0</v>
      </c>
      <c r="BE20" s="22">
        <f t="shared" si="5"/>
        <v>0</v>
      </c>
      <c r="BF20" s="22">
        <f t="shared" si="5"/>
        <v>0</v>
      </c>
      <c r="BG20" s="22">
        <f t="shared" si="5"/>
        <v>0</v>
      </c>
      <c r="BH20" s="23">
        <f t="shared" si="7"/>
        <v>0</v>
      </c>
      <c r="BI20" s="23">
        <f t="shared" si="8"/>
        <v>0</v>
      </c>
      <c r="BJ20" s="23">
        <f t="shared" si="9"/>
        <v>0</v>
      </c>
      <c r="BK20" s="23">
        <f t="shared" si="10"/>
        <v>0</v>
      </c>
      <c r="BL20" s="23">
        <f t="shared" si="11"/>
        <v>0</v>
      </c>
      <c r="BM20" s="23">
        <f t="shared" si="12"/>
        <v>0</v>
      </c>
    </row>
    <row r="21" spans="1:65" ht="13.5" thickBot="1">
      <c r="A21" s="18">
        <v>11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f t="shared" si="0"/>
        <v>0</v>
      </c>
      <c r="P21" s="21">
        <f t="shared" si="0"/>
        <v>0</v>
      </c>
      <c r="Q21" s="21">
        <f t="shared" si="0"/>
        <v>0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1">
        <f t="shared" si="1"/>
        <v>0</v>
      </c>
      <c r="AE21" s="21">
        <f t="shared" si="1"/>
        <v>0</v>
      </c>
      <c r="AF21" s="21">
        <f t="shared" si="1"/>
        <v>0</v>
      </c>
      <c r="AG21" s="20"/>
      <c r="AH21" s="20"/>
      <c r="AI21" s="20"/>
      <c r="AJ21" s="20"/>
      <c r="AK21" s="20"/>
      <c r="AL21" s="20"/>
      <c r="AM21" s="21">
        <f t="shared" si="2"/>
        <v>0</v>
      </c>
      <c r="AN21" s="21">
        <f t="shared" si="2"/>
        <v>0</v>
      </c>
      <c r="AO21" s="21">
        <f t="shared" si="2"/>
        <v>0</v>
      </c>
      <c r="AP21" s="20"/>
      <c r="AQ21" s="20"/>
      <c r="AR21" s="20"/>
      <c r="AS21" s="20"/>
      <c r="AT21" s="20"/>
      <c r="AU21" s="20"/>
      <c r="AV21" s="21">
        <f t="shared" si="3"/>
        <v>0</v>
      </c>
      <c r="AW21" s="21">
        <f t="shared" si="3"/>
        <v>0</v>
      </c>
      <c r="AX21" s="21">
        <f t="shared" si="3"/>
        <v>0</v>
      </c>
      <c r="AY21" s="20"/>
      <c r="AZ21" s="20"/>
      <c r="BA21" s="20"/>
      <c r="BB21" s="22">
        <f t="shared" si="4"/>
        <v>0</v>
      </c>
      <c r="BC21" s="22">
        <f t="shared" si="4"/>
        <v>0</v>
      </c>
      <c r="BD21" s="22">
        <f t="shared" si="4"/>
        <v>0</v>
      </c>
      <c r="BE21" s="22">
        <f t="shared" si="5"/>
        <v>0</v>
      </c>
      <c r="BF21" s="22">
        <f t="shared" si="5"/>
        <v>0</v>
      </c>
      <c r="BG21" s="22">
        <f t="shared" si="5"/>
        <v>0</v>
      </c>
      <c r="BH21" s="23">
        <f t="shared" si="7"/>
        <v>0</v>
      </c>
      <c r="BI21" s="23">
        <f t="shared" si="8"/>
        <v>0</v>
      </c>
      <c r="BJ21" s="23">
        <f t="shared" si="9"/>
        <v>0</v>
      </c>
      <c r="BK21" s="23">
        <f t="shared" si="10"/>
        <v>0</v>
      </c>
      <c r="BL21" s="23">
        <f t="shared" si="11"/>
        <v>0</v>
      </c>
      <c r="BM21" s="23">
        <f t="shared" si="12"/>
        <v>0</v>
      </c>
    </row>
    <row r="22" spans="1:65" ht="13.5" thickBot="1">
      <c r="A22" s="18">
        <v>12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f t="shared" si="0"/>
        <v>0</v>
      </c>
      <c r="P22" s="21">
        <f t="shared" si="0"/>
        <v>0</v>
      </c>
      <c r="Q22" s="21">
        <f t="shared" si="0"/>
        <v>0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>
        <f t="shared" si="1"/>
        <v>0</v>
      </c>
      <c r="AE22" s="21">
        <f t="shared" si="1"/>
        <v>0</v>
      </c>
      <c r="AF22" s="21">
        <f t="shared" si="1"/>
        <v>0</v>
      </c>
      <c r="AG22" s="20"/>
      <c r="AH22" s="20"/>
      <c r="AI22" s="20"/>
      <c r="AJ22" s="20"/>
      <c r="AK22" s="20"/>
      <c r="AL22" s="20"/>
      <c r="AM22" s="21">
        <f t="shared" si="2"/>
        <v>0</v>
      </c>
      <c r="AN22" s="21">
        <f t="shared" si="2"/>
        <v>0</v>
      </c>
      <c r="AO22" s="21">
        <f t="shared" si="2"/>
        <v>0</v>
      </c>
      <c r="AP22" s="20"/>
      <c r="AQ22" s="20"/>
      <c r="AR22" s="20"/>
      <c r="AS22" s="20"/>
      <c r="AT22" s="20"/>
      <c r="AU22" s="20"/>
      <c r="AV22" s="21">
        <f t="shared" si="3"/>
        <v>0</v>
      </c>
      <c r="AW22" s="21">
        <f t="shared" si="3"/>
        <v>0</v>
      </c>
      <c r="AX22" s="21">
        <f t="shared" si="3"/>
        <v>0</v>
      </c>
      <c r="AY22" s="20"/>
      <c r="AZ22" s="20"/>
      <c r="BA22" s="20"/>
      <c r="BB22" s="22">
        <f t="shared" si="4"/>
        <v>0</v>
      </c>
      <c r="BC22" s="22">
        <f t="shared" si="4"/>
        <v>0</v>
      </c>
      <c r="BD22" s="22">
        <f t="shared" si="4"/>
        <v>0</v>
      </c>
      <c r="BE22" s="22">
        <f t="shared" si="5"/>
        <v>0</v>
      </c>
      <c r="BF22" s="22">
        <f t="shared" si="5"/>
        <v>0</v>
      </c>
      <c r="BG22" s="22">
        <f t="shared" si="5"/>
        <v>0</v>
      </c>
      <c r="BH22" s="23">
        <f t="shared" si="7"/>
        <v>0</v>
      </c>
      <c r="BI22" s="23">
        <f t="shared" si="8"/>
        <v>0</v>
      </c>
      <c r="BJ22" s="23">
        <f t="shared" si="9"/>
        <v>0</v>
      </c>
      <c r="BK22" s="23">
        <f t="shared" si="10"/>
        <v>0</v>
      </c>
      <c r="BL22" s="23">
        <f t="shared" si="11"/>
        <v>0</v>
      </c>
      <c r="BM22" s="23">
        <f t="shared" si="12"/>
        <v>0</v>
      </c>
    </row>
    <row r="23" spans="1:65" ht="13.5" thickBot="1">
      <c r="A23" s="18">
        <v>13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f t="shared" si="0"/>
        <v>0</v>
      </c>
      <c r="P23" s="21">
        <f t="shared" si="0"/>
        <v>0</v>
      </c>
      <c r="Q23" s="21">
        <f t="shared" si="0"/>
        <v>0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1">
        <f t="shared" si="1"/>
        <v>0</v>
      </c>
      <c r="AE23" s="21">
        <f t="shared" si="1"/>
        <v>0</v>
      </c>
      <c r="AF23" s="21">
        <f t="shared" si="1"/>
        <v>0</v>
      </c>
      <c r="AG23" s="20"/>
      <c r="AH23" s="20"/>
      <c r="AI23" s="20"/>
      <c r="AJ23" s="20"/>
      <c r="AK23" s="20"/>
      <c r="AL23" s="20"/>
      <c r="AM23" s="21">
        <f t="shared" si="2"/>
        <v>0</v>
      </c>
      <c r="AN23" s="21">
        <f t="shared" si="2"/>
        <v>0</v>
      </c>
      <c r="AO23" s="21">
        <f t="shared" si="2"/>
        <v>0</v>
      </c>
      <c r="AP23" s="20"/>
      <c r="AQ23" s="20"/>
      <c r="AR23" s="20"/>
      <c r="AS23" s="20"/>
      <c r="AT23" s="20"/>
      <c r="AU23" s="20"/>
      <c r="AV23" s="21">
        <f t="shared" si="3"/>
        <v>0</v>
      </c>
      <c r="AW23" s="21">
        <f t="shared" si="3"/>
        <v>0</v>
      </c>
      <c r="AX23" s="21">
        <f t="shared" si="3"/>
        <v>0</v>
      </c>
      <c r="AY23" s="20"/>
      <c r="AZ23" s="20"/>
      <c r="BA23" s="20"/>
      <c r="BB23" s="22">
        <f t="shared" si="4"/>
        <v>0</v>
      </c>
      <c r="BC23" s="22">
        <f t="shared" si="4"/>
        <v>0</v>
      </c>
      <c r="BD23" s="22">
        <f t="shared" si="4"/>
        <v>0</v>
      </c>
      <c r="BE23" s="22">
        <f t="shared" si="5"/>
        <v>0</v>
      </c>
      <c r="BF23" s="22">
        <f t="shared" si="5"/>
        <v>0</v>
      </c>
      <c r="BG23" s="22">
        <f t="shared" si="5"/>
        <v>0</v>
      </c>
      <c r="BH23" s="23">
        <f t="shared" si="7"/>
        <v>0</v>
      </c>
      <c r="BI23" s="23">
        <f t="shared" si="8"/>
        <v>0</v>
      </c>
      <c r="BJ23" s="23">
        <f t="shared" si="9"/>
        <v>0</v>
      </c>
      <c r="BK23" s="23">
        <f t="shared" si="10"/>
        <v>0</v>
      </c>
      <c r="BL23" s="23">
        <f t="shared" si="11"/>
        <v>0</v>
      </c>
      <c r="BM23" s="23">
        <f t="shared" si="12"/>
        <v>0</v>
      </c>
    </row>
    <row r="24" spans="1:65" ht="13.5" thickBot="1">
      <c r="A24" s="18">
        <v>14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f t="shared" si="0"/>
        <v>0</v>
      </c>
      <c r="P24" s="21">
        <f t="shared" si="0"/>
        <v>0</v>
      </c>
      <c r="Q24" s="21">
        <f t="shared" si="0"/>
        <v>0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1">
        <f t="shared" si="1"/>
        <v>0</v>
      </c>
      <c r="AE24" s="21">
        <f t="shared" si="1"/>
        <v>0</v>
      </c>
      <c r="AF24" s="21">
        <f t="shared" si="1"/>
        <v>0</v>
      </c>
      <c r="AG24" s="20"/>
      <c r="AH24" s="20"/>
      <c r="AI24" s="20"/>
      <c r="AJ24" s="20"/>
      <c r="AK24" s="20"/>
      <c r="AL24" s="20"/>
      <c r="AM24" s="21">
        <f t="shared" si="2"/>
        <v>0</v>
      </c>
      <c r="AN24" s="21">
        <f t="shared" si="2"/>
        <v>0</v>
      </c>
      <c r="AO24" s="21">
        <f t="shared" si="2"/>
        <v>0</v>
      </c>
      <c r="AP24" s="20"/>
      <c r="AQ24" s="20"/>
      <c r="AR24" s="20"/>
      <c r="AS24" s="20"/>
      <c r="AT24" s="20"/>
      <c r="AU24" s="20"/>
      <c r="AV24" s="21">
        <f t="shared" si="3"/>
        <v>0</v>
      </c>
      <c r="AW24" s="21">
        <f t="shared" si="3"/>
        <v>0</v>
      </c>
      <c r="AX24" s="21">
        <f t="shared" si="3"/>
        <v>0</v>
      </c>
      <c r="AY24" s="20"/>
      <c r="AZ24" s="20"/>
      <c r="BA24" s="20"/>
      <c r="BB24" s="22">
        <f t="shared" si="4"/>
        <v>0</v>
      </c>
      <c r="BC24" s="22">
        <f t="shared" si="4"/>
        <v>0</v>
      </c>
      <c r="BD24" s="22">
        <f t="shared" si="4"/>
        <v>0</v>
      </c>
      <c r="BE24" s="22">
        <f t="shared" si="5"/>
        <v>0</v>
      </c>
      <c r="BF24" s="22">
        <f t="shared" si="5"/>
        <v>0</v>
      </c>
      <c r="BG24" s="22">
        <f t="shared" si="5"/>
        <v>0</v>
      </c>
      <c r="BH24" s="23">
        <f t="shared" si="7"/>
        <v>0</v>
      </c>
      <c r="BI24" s="23">
        <f t="shared" si="8"/>
        <v>0</v>
      </c>
      <c r="BJ24" s="23">
        <f t="shared" si="9"/>
        <v>0</v>
      </c>
      <c r="BK24" s="23">
        <f t="shared" si="10"/>
        <v>0</v>
      </c>
      <c r="BL24" s="23">
        <f t="shared" si="11"/>
        <v>0</v>
      </c>
      <c r="BM24" s="23">
        <f t="shared" si="12"/>
        <v>0</v>
      </c>
    </row>
    <row r="25" spans="1:65" ht="13.5" thickBot="1">
      <c r="A25" s="18">
        <v>15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f t="shared" si="0"/>
        <v>0</v>
      </c>
      <c r="P25" s="21">
        <f t="shared" si="0"/>
        <v>0</v>
      </c>
      <c r="Q25" s="21">
        <f t="shared" si="0"/>
        <v>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1">
        <f t="shared" si="1"/>
        <v>0</v>
      </c>
      <c r="AE25" s="21">
        <f t="shared" si="1"/>
        <v>0</v>
      </c>
      <c r="AF25" s="21">
        <f t="shared" si="1"/>
        <v>0</v>
      </c>
      <c r="AG25" s="20"/>
      <c r="AH25" s="20"/>
      <c r="AI25" s="20"/>
      <c r="AJ25" s="20"/>
      <c r="AK25" s="20"/>
      <c r="AL25" s="20"/>
      <c r="AM25" s="21">
        <f t="shared" si="2"/>
        <v>0</v>
      </c>
      <c r="AN25" s="21">
        <f t="shared" si="2"/>
        <v>0</v>
      </c>
      <c r="AO25" s="21">
        <f t="shared" si="2"/>
        <v>0</v>
      </c>
      <c r="AP25" s="20"/>
      <c r="AQ25" s="20"/>
      <c r="AR25" s="20"/>
      <c r="AS25" s="20"/>
      <c r="AT25" s="20"/>
      <c r="AU25" s="20"/>
      <c r="AV25" s="21">
        <f t="shared" si="3"/>
        <v>0</v>
      </c>
      <c r="AW25" s="21">
        <f t="shared" si="3"/>
        <v>0</v>
      </c>
      <c r="AX25" s="21">
        <f t="shared" si="3"/>
        <v>0</v>
      </c>
      <c r="AY25" s="20"/>
      <c r="AZ25" s="20"/>
      <c r="BA25" s="20"/>
      <c r="BB25" s="22">
        <f t="shared" si="4"/>
        <v>0</v>
      </c>
      <c r="BC25" s="22">
        <f t="shared" si="4"/>
        <v>0</v>
      </c>
      <c r="BD25" s="22">
        <f t="shared" si="4"/>
        <v>0</v>
      </c>
      <c r="BE25" s="22">
        <f t="shared" si="5"/>
        <v>0</v>
      </c>
      <c r="BF25" s="22">
        <f t="shared" si="5"/>
        <v>0</v>
      </c>
      <c r="BG25" s="22">
        <f t="shared" si="5"/>
        <v>0</v>
      </c>
      <c r="BH25" s="23">
        <f t="shared" si="7"/>
        <v>0</v>
      </c>
      <c r="BI25" s="23">
        <f t="shared" si="8"/>
        <v>0</v>
      </c>
      <c r="BJ25" s="23">
        <f t="shared" si="9"/>
        <v>0</v>
      </c>
      <c r="BK25" s="23">
        <f t="shared" si="10"/>
        <v>0</v>
      </c>
      <c r="BL25" s="23">
        <f t="shared" si="11"/>
        <v>0</v>
      </c>
      <c r="BM25" s="23">
        <f t="shared" si="12"/>
        <v>0</v>
      </c>
    </row>
    <row r="26" spans="1:65" ht="13.5" thickBot="1">
      <c r="A26" s="18">
        <v>16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>
        <f t="shared" si="0"/>
        <v>0</v>
      </c>
      <c r="P26" s="21">
        <f t="shared" si="0"/>
        <v>0</v>
      </c>
      <c r="Q26" s="21">
        <f t="shared" si="0"/>
        <v>0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1">
        <f t="shared" si="1"/>
        <v>0</v>
      </c>
      <c r="AE26" s="21">
        <f t="shared" si="1"/>
        <v>0</v>
      </c>
      <c r="AF26" s="21">
        <f t="shared" si="1"/>
        <v>0</v>
      </c>
      <c r="AG26" s="20"/>
      <c r="AH26" s="20"/>
      <c r="AI26" s="20"/>
      <c r="AJ26" s="20"/>
      <c r="AK26" s="20"/>
      <c r="AL26" s="20"/>
      <c r="AM26" s="21">
        <f t="shared" si="2"/>
        <v>0</v>
      </c>
      <c r="AN26" s="21">
        <f t="shared" si="2"/>
        <v>0</v>
      </c>
      <c r="AO26" s="21">
        <f t="shared" si="2"/>
        <v>0</v>
      </c>
      <c r="AP26" s="20"/>
      <c r="AQ26" s="20"/>
      <c r="AR26" s="20"/>
      <c r="AS26" s="20"/>
      <c r="AT26" s="20"/>
      <c r="AU26" s="20"/>
      <c r="AV26" s="21">
        <f t="shared" si="3"/>
        <v>0</v>
      </c>
      <c r="AW26" s="21">
        <f t="shared" si="3"/>
        <v>0</v>
      </c>
      <c r="AX26" s="21">
        <f t="shared" si="3"/>
        <v>0</v>
      </c>
      <c r="AY26" s="20"/>
      <c r="AZ26" s="20"/>
      <c r="BA26" s="20"/>
      <c r="BB26" s="22">
        <f t="shared" si="4"/>
        <v>0</v>
      </c>
      <c r="BC26" s="22">
        <f t="shared" si="4"/>
        <v>0</v>
      </c>
      <c r="BD26" s="22">
        <f t="shared" si="4"/>
        <v>0</v>
      </c>
      <c r="BE26" s="22">
        <f t="shared" si="5"/>
        <v>0</v>
      </c>
      <c r="BF26" s="22">
        <f t="shared" si="5"/>
        <v>0</v>
      </c>
      <c r="BG26" s="22">
        <f t="shared" si="5"/>
        <v>0</v>
      </c>
      <c r="BH26" s="23">
        <f t="shared" si="7"/>
        <v>0</v>
      </c>
      <c r="BI26" s="23">
        <f t="shared" si="8"/>
        <v>0</v>
      </c>
      <c r="BJ26" s="23">
        <f t="shared" si="9"/>
        <v>0</v>
      </c>
      <c r="BK26" s="23">
        <f t="shared" si="10"/>
        <v>0</v>
      </c>
      <c r="BL26" s="23">
        <f t="shared" si="11"/>
        <v>0</v>
      </c>
      <c r="BM26" s="23">
        <f t="shared" si="12"/>
        <v>0</v>
      </c>
    </row>
    <row r="27" spans="1:65" ht="13.5" thickBot="1">
      <c r="A27" s="18">
        <v>17</v>
      </c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f t="shared" si="0"/>
        <v>0</v>
      </c>
      <c r="P27" s="21">
        <f t="shared" si="0"/>
        <v>0</v>
      </c>
      <c r="Q27" s="21">
        <f t="shared" si="0"/>
        <v>0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1">
        <f t="shared" si="1"/>
        <v>0</v>
      </c>
      <c r="AE27" s="21">
        <f t="shared" si="1"/>
        <v>0</v>
      </c>
      <c r="AF27" s="21">
        <f t="shared" si="1"/>
        <v>0</v>
      </c>
      <c r="AG27" s="20"/>
      <c r="AH27" s="20"/>
      <c r="AI27" s="20"/>
      <c r="AJ27" s="20"/>
      <c r="AK27" s="20"/>
      <c r="AL27" s="20"/>
      <c r="AM27" s="21">
        <f t="shared" si="2"/>
        <v>0</v>
      </c>
      <c r="AN27" s="21">
        <f t="shared" si="2"/>
        <v>0</v>
      </c>
      <c r="AO27" s="21">
        <f t="shared" si="2"/>
        <v>0</v>
      </c>
      <c r="AP27" s="20"/>
      <c r="AQ27" s="20"/>
      <c r="AR27" s="20"/>
      <c r="AS27" s="20"/>
      <c r="AT27" s="20"/>
      <c r="AU27" s="20"/>
      <c r="AV27" s="21">
        <f t="shared" si="3"/>
        <v>0</v>
      </c>
      <c r="AW27" s="21">
        <f t="shared" si="3"/>
        <v>0</v>
      </c>
      <c r="AX27" s="21">
        <f t="shared" si="3"/>
        <v>0</v>
      </c>
      <c r="AY27" s="20"/>
      <c r="AZ27" s="20"/>
      <c r="BA27" s="20"/>
      <c r="BB27" s="22">
        <f t="shared" si="4"/>
        <v>0</v>
      </c>
      <c r="BC27" s="22">
        <f t="shared" si="4"/>
        <v>0</v>
      </c>
      <c r="BD27" s="22">
        <f t="shared" si="4"/>
        <v>0</v>
      </c>
      <c r="BE27" s="22">
        <f t="shared" si="5"/>
        <v>0</v>
      </c>
      <c r="BF27" s="22">
        <f t="shared" si="5"/>
        <v>0</v>
      </c>
      <c r="BG27" s="22">
        <f t="shared" si="5"/>
        <v>0</v>
      </c>
      <c r="BH27" s="23">
        <f t="shared" si="7"/>
        <v>0</v>
      </c>
      <c r="BI27" s="23">
        <f t="shared" si="8"/>
        <v>0</v>
      </c>
      <c r="BJ27" s="23">
        <f t="shared" si="9"/>
        <v>0</v>
      </c>
      <c r="BK27" s="23">
        <f t="shared" si="10"/>
        <v>0</v>
      </c>
      <c r="BL27" s="23">
        <f t="shared" si="11"/>
        <v>0</v>
      </c>
      <c r="BM27" s="23">
        <f t="shared" si="12"/>
        <v>0</v>
      </c>
    </row>
    <row r="28" spans="1:65" ht="13.5" thickBot="1">
      <c r="A28" s="18">
        <v>18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f t="shared" si="0"/>
        <v>0</v>
      </c>
      <c r="P28" s="21">
        <f t="shared" si="0"/>
        <v>0</v>
      </c>
      <c r="Q28" s="21">
        <f t="shared" si="0"/>
        <v>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1">
        <f t="shared" si="1"/>
        <v>0</v>
      </c>
      <c r="AE28" s="21">
        <f t="shared" si="1"/>
        <v>0</v>
      </c>
      <c r="AF28" s="21">
        <f t="shared" si="1"/>
        <v>0</v>
      </c>
      <c r="AG28" s="20"/>
      <c r="AH28" s="20"/>
      <c r="AI28" s="20"/>
      <c r="AJ28" s="20"/>
      <c r="AK28" s="20"/>
      <c r="AL28" s="20"/>
      <c r="AM28" s="21">
        <f t="shared" si="2"/>
        <v>0</v>
      </c>
      <c r="AN28" s="21">
        <f t="shared" si="2"/>
        <v>0</v>
      </c>
      <c r="AO28" s="21">
        <f t="shared" si="2"/>
        <v>0</v>
      </c>
      <c r="AP28" s="20"/>
      <c r="AQ28" s="20"/>
      <c r="AR28" s="20"/>
      <c r="AS28" s="20"/>
      <c r="AT28" s="20"/>
      <c r="AU28" s="20"/>
      <c r="AV28" s="21">
        <f t="shared" si="3"/>
        <v>0</v>
      </c>
      <c r="AW28" s="21">
        <f t="shared" si="3"/>
        <v>0</v>
      </c>
      <c r="AX28" s="21">
        <f t="shared" si="3"/>
        <v>0</v>
      </c>
      <c r="AY28" s="20"/>
      <c r="AZ28" s="20"/>
      <c r="BA28" s="20"/>
      <c r="BB28" s="22">
        <f t="shared" si="4"/>
        <v>0</v>
      </c>
      <c r="BC28" s="22">
        <f t="shared" si="4"/>
        <v>0</v>
      </c>
      <c r="BD28" s="22">
        <f t="shared" si="4"/>
        <v>0</v>
      </c>
      <c r="BE28" s="22">
        <f t="shared" si="5"/>
        <v>0</v>
      </c>
      <c r="BF28" s="22">
        <f t="shared" si="5"/>
        <v>0</v>
      </c>
      <c r="BG28" s="22">
        <f t="shared" si="5"/>
        <v>0</v>
      </c>
      <c r="BH28" s="23">
        <f t="shared" si="7"/>
        <v>0</v>
      </c>
      <c r="BI28" s="23">
        <f t="shared" si="8"/>
        <v>0</v>
      </c>
      <c r="BJ28" s="23">
        <f t="shared" si="9"/>
        <v>0</v>
      </c>
      <c r="BK28" s="23">
        <f t="shared" si="10"/>
        <v>0</v>
      </c>
      <c r="BL28" s="23">
        <f t="shared" si="11"/>
        <v>0</v>
      </c>
      <c r="BM28" s="23">
        <f t="shared" si="12"/>
        <v>0</v>
      </c>
    </row>
    <row r="29" spans="1:65" ht="13.5" thickBot="1">
      <c r="A29" s="18">
        <v>19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f t="shared" si="0"/>
        <v>0</v>
      </c>
      <c r="P29" s="21">
        <f t="shared" si="0"/>
        <v>0</v>
      </c>
      <c r="Q29" s="21">
        <f t="shared" si="0"/>
        <v>0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1">
        <f t="shared" si="1"/>
        <v>0</v>
      </c>
      <c r="AE29" s="21">
        <f t="shared" si="1"/>
        <v>0</v>
      </c>
      <c r="AF29" s="21">
        <f t="shared" si="1"/>
        <v>0</v>
      </c>
      <c r="AG29" s="20"/>
      <c r="AH29" s="20"/>
      <c r="AI29" s="20"/>
      <c r="AJ29" s="20"/>
      <c r="AK29" s="20"/>
      <c r="AL29" s="20"/>
      <c r="AM29" s="21">
        <f t="shared" si="2"/>
        <v>0</v>
      </c>
      <c r="AN29" s="21">
        <f t="shared" si="2"/>
        <v>0</v>
      </c>
      <c r="AO29" s="21">
        <f t="shared" si="2"/>
        <v>0</v>
      </c>
      <c r="AP29" s="20"/>
      <c r="AQ29" s="20"/>
      <c r="AR29" s="20"/>
      <c r="AS29" s="20"/>
      <c r="AT29" s="20"/>
      <c r="AU29" s="20"/>
      <c r="AV29" s="21">
        <f t="shared" si="3"/>
        <v>0</v>
      </c>
      <c r="AW29" s="21">
        <f t="shared" si="3"/>
        <v>0</v>
      </c>
      <c r="AX29" s="21">
        <f t="shared" si="3"/>
        <v>0</v>
      </c>
      <c r="AY29" s="20"/>
      <c r="AZ29" s="20"/>
      <c r="BA29" s="20"/>
      <c r="BB29" s="22">
        <f t="shared" si="4"/>
        <v>0</v>
      </c>
      <c r="BC29" s="22">
        <f t="shared" si="4"/>
        <v>0</v>
      </c>
      <c r="BD29" s="22">
        <f t="shared" si="4"/>
        <v>0</v>
      </c>
      <c r="BE29" s="22">
        <f t="shared" si="5"/>
        <v>0</v>
      </c>
      <c r="BF29" s="22">
        <f t="shared" si="5"/>
        <v>0</v>
      </c>
      <c r="BG29" s="22">
        <f t="shared" si="5"/>
        <v>0</v>
      </c>
      <c r="BH29" s="23">
        <f t="shared" si="7"/>
        <v>0</v>
      </c>
      <c r="BI29" s="23">
        <f t="shared" si="8"/>
        <v>0</v>
      </c>
      <c r="BJ29" s="23">
        <f t="shared" si="9"/>
        <v>0</v>
      </c>
      <c r="BK29" s="23">
        <f t="shared" si="10"/>
        <v>0</v>
      </c>
      <c r="BL29" s="23">
        <f t="shared" si="11"/>
        <v>0</v>
      </c>
      <c r="BM29" s="23">
        <f t="shared" si="12"/>
        <v>0</v>
      </c>
    </row>
    <row r="30" spans="1:65" ht="13.5" thickBot="1">
      <c r="A30" s="18">
        <v>20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>
        <f t="shared" si="0"/>
        <v>0</v>
      </c>
      <c r="P30" s="21">
        <f t="shared" si="0"/>
        <v>0</v>
      </c>
      <c r="Q30" s="21">
        <f t="shared" si="0"/>
        <v>0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1">
        <f t="shared" si="1"/>
        <v>0</v>
      </c>
      <c r="AE30" s="21">
        <f t="shared" si="1"/>
        <v>0</v>
      </c>
      <c r="AF30" s="21">
        <f t="shared" si="1"/>
        <v>0</v>
      </c>
      <c r="AG30" s="20"/>
      <c r="AH30" s="20"/>
      <c r="AI30" s="20"/>
      <c r="AJ30" s="20"/>
      <c r="AK30" s="20"/>
      <c r="AL30" s="20"/>
      <c r="AM30" s="21">
        <f t="shared" si="2"/>
        <v>0</v>
      </c>
      <c r="AN30" s="21">
        <f t="shared" si="2"/>
        <v>0</v>
      </c>
      <c r="AO30" s="21">
        <f t="shared" si="2"/>
        <v>0</v>
      </c>
      <c r="AP30" s="20"/>
      <c r="AQ30" s="20"/>
      <c r="AR30" s="20"/>
      <c r="AS30" s="20"/>
      <c r="AT30" s="20"/>
      <c r="AU30" s="20"/>
      <c r="AV30" s="21">
        <f t="shared" si="3"/>
        <v>0</v>
      </c>
      <c r="AW30" s="21">
        <f t="shared" si="3"/>
        <v>0</v>
      </c>
      <c r="AX30" s="21">
        <f t="shared" si="3"/>
        <v>0</v>
      </c>
      <c r="AY30" s="20"/>
      <c r="AZ30" s="20"/>
      <c r="BA30" s="20"/>
      <c r="BB30" s="22">
        <f t="shared" si="4"/>
        <v>0</v>
      </c>
      <c r="BC30" s="22">
        <f t="shared" si="4"/>
        <v>0</v>
      </c>
      <c r="BD30" s="22">
        <f t="shared" si="4"/>
        <v>0</v>
      </c>
      <c r="BE30" s="22">
        <f t="shared" si="5"/>
        <v>0</v>
      </c>
      <c r="BF30" s="22">
        <f t="shared" si="5"/>
        <v>0</v>
      </c>
      <c r="BG30" s="22">
        <f t="shared" si="5"/>
        <v>0</v>
      </c>
      <c r="BH30" s="23">
        <f t="shared" si="7"/>
        <v>0</v>
      </c>
      <c r="BI30" s="23">
        <f t="shared" si="8"/>
        <v>0</v>
      </c>
      <c r="BJ30" s="23">
        <f t="shared" si="9"/>
        <v>0</v>
      </c>
      <c r="BK30" s="23">
        <f t="shared" si="10"/>
        <v>0</v>
      </c>
      <c r="BL30" s="23">
        <f t="shared" si="11"/>
        <v>0</v>
      </c>
      <c r="BM30" s="23">
        <f t="shared" si="12"/>
        <v>0</v>
      </c>
    </row>
    <row r="31" spans="1:65" ht="13.5" thickBot="1">
      <c r="A31" s="24"/>
      <c r="B31" s="25" t="s">
        <v>44</v>
      </c>
      <c r="C31" s="34" t="s">
        <v>45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 t="s">
        <v>45</v>
      </c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</row>
    <row r="32" spans="1:65" ht="13.5" thickBot="1">
      <c r="A32" s="26"/>
      <c r="B32" s="27">
        <v>9</v>
      </c>
      <c r="C32" s="28">
        <f aca="true" t="shared" si="13" ref="C32:BA32">SUM(C11:C30)</f>
        <v>63</v>
      </c>
      <c r="D32" s="28">
        <f t="shared" si="13"/>
        <v>14</v>
      </c>
      <c r="E32" s="28">
        <f t="shared" si="13"/>
        <v>51</v>
      </c>
      <c r="F32" s="28">
        <f t="shared" si="13"/>
        <v>23</v>
      </c>
      <c r="G32" s="28">
        <f t="shared" si="13"/>
        <v>5</v>
      </c>
      <c r="H32" s="28">
        <f t="shared" si="13"/>
        <v>23</v>
      </c>
      <c r="I32" s="28">
        <f t="shared" si="13"/>
        <v>328</v>
      </c>
      <c r="J32" s="28">
        <f t="shared" si="13"/>
        <v>323</v>
      </c>
      <c r="K32" s="28">
        <f t="shared" si="13"/>
        <v>245</v>
      </c>
      <c r="L32" s="28">
        <f t="shared" si="13"/>
        <v>1611</v>
      </c>
      <c r="M32" s="28">
        <f t="shared" si="13"/>
        <v>1608</v>
      </c>
      <c r="N32" s="28">
        <f t="shared" si="13"/>
        <v>1608</v>
      </c>
      <c r="O32" s="28">
        <f t="shared" si="13"/>
        <v>2025</v>
      </c>
      <c r="P32" s="28">
        <f t="shared" si="13"/>
        <v>1950</v>
      </c>
      <c r="Q32" s="28">
        <f t="shared" si="13"/>
        <v>1927</v>
      </c>
      <c r="R32" s="28">
        <f t="shared" si="13"/>
        <v>1571</v>
      </c>
      <c r="S32" s="28">
        <f t="shared" si="13"/>
        <v>1314</v>
      </c>
      <c r="T32" s="28">
        <f t="shared" si="13"/>
        <v>1270</v>
      </c>
      <c r="U32" s="28">
        <f t="shared" si="13"/>
        <v>501</v>
      </c>
      <c r="V32" s="28">
        <f t="shared" si="13"/>
        <v>467</v>
      </c>
      <c r="W32" s="28">
        <f t="shared" si="13"/>
        <v>471</v>
      </c>
      <c r="X32" s="28">
        <f t="shared" si="13"/>
        <v>110</v>
      </c>
      <c r="Y32" s="28">
        <f t="shared" si="13"/>
        <v>99</v>
      </c>
      <c r="Z32" s="28">
        <f t="shared" si="13"/>
        <v>92</v>
      </c>
      <c r="AA32" s="28">
        <f t="shared" si="13"/>
        <v>287</v>
      </c>
      <c r="AB32" s="28">
        <f t="shared" si="13"/>
        <v>286</v>
      </c>
      <c r="AC32" s="28">
        <f t="shared" si="13"/>
        <v>282</v>
      </c>
      <c r="AD32" s="28">
        <f t="shared" si="13"/>
        <v>2469</v>
      </c>
      <c r="AE32" s="28">
        <f t="shared" si="13"/>
        <v>2166</v>
      </c>
      <c r="AF32" s="28">
        <f t="shared" si="13"/>
        <v>2115</v>
      </c>
      <c r="AG32" s="28">
        <f t="shared" si="13"/>
        <v>81</v>
      </c>
      <c r="AH32" s="28">
        <f t="shared" si="13"/>
        <v>67</v>
      </c>
      <c r="AI32" s="28">
        <f t="shared" si="13"/>
        <v>67</v>
      </c>
      <c r="AJ32" s="28">
        <f t="shared" si="13"/>
        <v>55</v>
      </c>
      <c r="AK32" s="28">
        <f t="shared" si="13"/>
        <v>55</v>
      </c>
      <c r="AL32" s="28">
        <f t="shared" si="13"/>
        <v>55</v>
      </c>
      <c r="AM32" s="28">
        <f t="shared" si="13"/>
        <v>136</v>
      </c>
      <c r="AN32" s="28">
        <f t="shared" si="13"/>
        <v>122</v>
      </c>
      <c r="AO32" s="28">
        <f t="shared" si="13"/>
        <v>122</v>
      </c>
      <c r="AP32" s="28">
        <f t="shared" si="13"/>
        <v>1615</v>
      </c>
      <c r="AQ32" s="28">
        <f t="shared" si="13"/>
        <v>1596</v>
      </c>
      <c r="AR32" s="28">
        <f t="shared" si="13"/>
        <v>1615</v>
      </c>
      <c r="AS32" s="28">
        <f t="shared" si="13"/>
        <v>25</v>
      </c>
      <c r="AT32" s="28">
        <f t="shared" si="13"/>
        <v>25</v>
      </c>
      <c r="AU32" s="28">
        <f t="shared" si="13"/>
        <v>25</v>
      </c>
      <c r="AV32" s="28">
        <f t="shared" si="13"/>
        <v>1640</v>
      </c>
      <c r="AW32" s="28">
        <f t="shared" si="13"/>
        <v>1621</v>
      </c>
      <c r="AX32" s="28">
        <f t="shared" si="13"/>
        <v>1640</v>
      </c>
      <c r="AY32" s="28">
        <f t="shared" si="13"/>
        <v>418</v>
      </c>
      <c r="AZ32" s="28">
        <f t="shared" si="13"/>
        <v>305</v>
      </c>
      <c r="BA32" s="28">
        <f t="shared" si="13"/>
        <v>124</v>
      </c>
      <c r="BB32" s="29">
        <f>SUM(BB11:BB30)/B32</f>
        <v>743.1111111111111</v>
      </c>
      <c r="BC32" s="30">
        <f>SUM(BC11:BC30)/B32</f>
        <v>684.8888888888889</v>
      </c>
      <c r="BD32" s="30">
        <f>SUM(BD11:BD30)/B32</f>
        <v>658.6666666666666</v>
      </c>
      <c r="BE32" s="30">
        <f>SUM(BE11:BE30)/B32</f>
        <v>474.3333333333333</v>
      </c>
      <c r="BF32" s="30">
        <f>SUM(BF11:BF30)/B32</f>
        <v>431.1111111111111</v>
      </c>
      <c r="BG32" s="30">
        <f>SUM(BG11:BG30)/B32</f>
        <v>423.44444444444446</v>
      </c>
      <c r="BH32" s="31">
        <f>SUM(BH11:BH30)/B32</f>
        <v>67.55555555555556</v>
      </c>
      <c r="BI32" s="31">
        <f>SUM(BI11:BI30)/B32</f>
        <v>62.26262626262626</v>
      </c>
      <c r="BJ32" s="31">
        <f>SUM(BJ11:BJ30)/B32</f>
        <v>59.878787878787875</v>
      </c>
      <c r="BK32" s="31">
        <f>SUM(BK11:BK30)/B32</f>
        <v>43.12121212121212</v>
      </c>
      <c r="BL32" s="31">
        <f>SUM(BL11:BL30)/B32</f>
        <v>39.19191919191918</v>
      </c>
      <c r="BM32" s="31">
        <f>SUM(BM11:BM30)/B32</f>
        <v>38.49494949494949</v>
      </c>
    </row>
    <row r="33" spans="1:65" ht="13.5" thickBot="1">
      <c r="A33" s="32"/>
      <c r="B33" s="25" t="s">
        <v>44</v>
      </c>
      <c r="C33" s="34" t="s">
        <v>46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 t="s">
        <v>46</v>
      </c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</row>
    <row r="34" spans="1:65" ht="13.5" thickBot="1">
      <c r="A34" s="26"/>
      <c r="B34" s="27">
        <v>9</v>
      </c>
      <c r="C34" s="28">
        <f aca="true" t="shared" si="14" ref="C34:BA34">SUM(C11:C30)</f>
        <v>63</v>
      </c>
      <c r="D34" s="28">
        <f t="shared" si="14"/>
        <v>14</v>
      </c>
      <c r="E34" s="28">
        <f t="shared" si="14"/>
        <v>51</v>
      </c>
      <c r="F34" s="28">
        <f t="shared" si="14"/>
        <v>23</v>
      </c>
      <c r="G34" s="28">
        <f t="shared" si="14"/>
        <v>5</v>
      </c>
      <c r="H34" s="28">
        <f t="shared" si="14"/>
        <v>23</v>
      </c>
      <c r="I34" s="28">
        <f t="shared" si="14"/>
        <v>328</v>
      </c>
      <c r="J34" s="28">
        <f t="shared" si="14"/>
        <v>323</v>
      </c>
      <c r="K34" s="28">
        <f t="shared" si="14"/>
        <v>245</v>
      </c>
      <c r="L34" s="28">
        <f t="shared" si="14"/>
        <v>1611</v>
      </c>
      <c r="M34" s="28">
        <f t="shared" si="14"/>
        <v>1608</v>
      </c>
      <c r="N34" s="28">
        <f t="shared" si="14"/>
        <v>1608</v>
      </c>
      <c r="O34" s="28">
        <f t="shared" si="14"/>
        <v>2025</v>
      </c>
      <c r="P34" s="28">
        <f t="shared" si="14"/>
        <v>1950</v>
      </c>
      <c r="Q34" s="28">
        <f t="shared" si="14"/>
        <v>1927</v>
      </c>
      <c r="R34" s="28">
        <f t="shared" si="14"/>
        <v>1571</v>
      </c>
      <c r="S34" s="28">
        <f t="shared" si="14"/>
        <v>1314</v>
      </c>
      <c r="T34" s="28">
        <f t="shared" si="14"/>
        <v>1270</v>
      </c>
      <c r="U34" s="28">
        <f t="shared" si="14"/>
        <v>501</v>
      </c>
      <c r="V34" s="28">
        <f t="shared" si="14"/>
        <v>467</v>
      </c>
      <c r="W34" s="28">
        <f t="shared" si="14"/>
        <v>471</v>
      </c>
      <c r="X34" s="28">
        <f t="shared" si="14"/>
        <v>110</v>
      </c>
      <c r="Y34" s="28">
        <f t="shared" si="14"/>
        <v>99</v>
      </c>
      <c r="Z34" s="28">
        <f t="shared" si="14"/>
        <v>92</v>
      </c>
      <c r="AA34" s="28">
        <f t="shared" si="14"/>
        <v>287</v>
      </c>
      <c r="AB34" s="28">
        <f t="shared" si="14"/>
        <v>286</v>
      </c>
      <c r="AC34" s="28">
        <f t="shared" si="14"/>
        <v>282</v>
      </c>
      <c r="AD34" s="28">
        <f t="shared" si="14"/>
        <v>2469</v>
      </c>
      <c r="AE34" s="28">
        <f t="shared" si="14"/>
        <v>2166</v>
      </c>
      <c r="AF34" s="28">
        <f t="shared" si="14"/>
        <v>2115</v>
      </c>
      <c r="AG34" s="28">
        <f t="shared" si="14"/>
        <v>81</v>
      </c>
      <c r="AH34" s="28">
        <f t="shared" si="14"/>
        <v>67</v>
      </c>
      <c r="AI34" s="28">
        <f t="shared" si="14"/>
        <v>67</v>
      </c>
      <c r="AJ34" s="28">
        <f t="shared" si="14"/>
        <v>55</v>
      </c>
      <c r="AK34" s="28">
        <f t="shared" si="14"/>
        <v>55</v>
      </c>
      <c r="AL34" s="28">
        <f t="shared" si="14"/>
        <v>55</v>
      </c>
      <c r="AM34" s="28">
        <f t="shared" si="14"/>
        <v>136</v>
      </c>
      <c r="AN34" s="28">
        <f t="shared" si="14"/>
        <v>122</v>
      </c>
      <c r="AO34" s="28">
        <f t="shared" si="14"/>
        <v>122</v>
      </c>
      <c r="AP34" s="28">
        <f t="shared" si="14"/>
        <v>1615</v>
      </c>
      <c r="AQ34" s="28">
        <f t="shared" si="14"/>
        <v>1596</v>
      </c>
      <c r="AR34" s="28">
        <f t="shared" si="14"/>
        <v>1615</v>
      </c>
      <c r="AS34" s="28">
        <f t="shared" si="14"/>
        <v>25</v>
      </c>
      <c r="AT34" s="28">
        <f t="shared" si="14"/>
        <v>25</v>
      </c>
      <c r="AU34" s="28">
        <f t="shared" si="14"/>
        <v>25</v>
      </c>
      <c r="AV34" s="28">
        <f t="shared" si="14"/>
        <v>1640</v>
      </c>
      <c r="AW34" s="28">
        <f t="shared" si="14"/>
        <v>1621</v>
      </c>
      <c r="AX34" s="28">
        <f t="shared" si="14"/>
        <v>1640</v>
      </c>
      <c r="AY34" s="28">
        <f t="shared" si="14"/>
        <v>418</v>
      </c>
      <c r="AZ34" s="28">
        <f t="shared" si="14"/>
        <v>305</v>
      </c>
      <c r="BA34" s="28">
        <f t="shared" si="14"/>
        <v>124</v>
      </c>
      <c r="BB34" s="29">
        <f>SUM(BB11:BB30)/B34</f>
        <v>743.1111111111111</v>
      </c>
      <c r="BC34" s="30">
        <f>SUM(BC11:BC30)/B34</f>
        <v>684.8888888888889</v>
      </c>
      <c r="BD34" s="30">
        <f>SUM(BD11:BD30)/B34</f>
        <v>658.6666666666666</v>
      </c>
      <c r="BE34" s="30">
        <f>SUM(BE11:BE30)/B34</f>
        <v>474.3333333333333</v>
      </c>
      <c r="BF34" s="30">
        <f>SUM(BF11:BF30)/B34</f>
        <v>431.1111111111111</v>
      </c>
      <c r="BG34" s="30">
        <f>SUM(BG11:BG30)/B34</f>
        <v>423.44444444444446</v>
      </c>
      <c r="BH34" s="31">
        <f>SUM(BH11:BH30)/B34</f>
        <v>67.55555555555556</v>
      </c>
      <c r="BI34" s="31">
        <f>SUM(BI11:BI30)/B34</f>
        <v>62.26262626262626</v>
      </c>
      <c r="BJ34" s="31">
        <f>SUM(BJ11:BJ30)/B34</f>
        <v>59.878787878787875</v>
      </c>
      <c r="BK34" s="31">
        <f>SUM(BK11:BK30)/B34</f>
        <v>43.12121212121212</v>
      </c>
      <c r="BL34" s="31">
        <f>SUM(BL11:BL30)/B34</f>
        <v>39.19191919191918</v>
      </c>
      <c r="BM34" s="31">
        <f>SUM(BM11:BM30)/B34</f>
        <v>38.49494949494949</v>
      </c>
    </row>
    <row r="35" spans="1:65" ht="13.5" thickBot="1">
      <c r="A35" s="33"/>
      <c r="B35" s="25" t="s">
        <v>44</v>
      </c>
      <c r="C35" s="34" t="s">
        <v>47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5"/>
      <c r="AT35" s="35"/>
      <c r="AU35" s="35"/>
      <c r="AV35" s="35"/>
      <c r="AW35" s="35"/>
      <c r="AX35" s="35"/>
      <c r="AY35" s="35"/>
      <c r="AZ35" s="35"/>
      <c r="BA35" s="35"/>
      <c r="BB35" s="34" t="s">
        <v>47</v>
      </c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</row>
    <row r="36" spans="1:65" ht="13.5" thickBot="1">
      <c r="A36" s="26"/>
      <c r="B36" s="27">
        <v>9</v>
      </c>
      <c r="C36" s="28">
        <f aca="true" t="shared" si="15" ref="C36:BA36">SUM(C11:C30)</f>
        <v>63</v>
      </c>
      <c r="D36" s="28">
        <f t="shared" si="15"/>
        <v>14</v>
      </c>
      <c r="E36" s="28">
        <f t="shared" si="15"/>
        <v>51</v>
      </c>
      <c r="F36" s="28">
        <f t="shared" si="15"/>
        <v>23</v>
      </c>
      <c r="G36" s="28">
        <f t="shared" si="15"/>
        <v>5</v>
      </c>
      <c r="H36" s="28">
        <f t="shared" si="15"/>
        <v>23</v>
      </c>
      <c r="I36" s="28">
        <f t="shared" si="15"/>
        <v>328</v>
      </c>
      <c r="J36" s="28">
        <f t="shared" si="15"/>
        <v>323</v>
      </c>
      <c r="K36" s="28">
        <f t="shared" si="15"/>
        <v>245</v>
      </c>
      <c r="L36" s="28">
        <f t="shared" si="15"/>
        <v>1611</v>
      </c>
      <c r="M36" s="28">
        <f t="shared" si="15"/>
        <v>1608</v>
      </c>
      <c r="N36" s="28">
        <f t="shared" si="15"/>
        <v>1608</v>
      </c>
      <c r="O36" s="28">
        <f t="shared" si="15"/>
        <v>2025</v>
      </c>
      <c r="P36" s="28">
        <f t="shared" si="15"/>
        <v>1950</v>
      </c>
      <c r="Q36" s="28">
        <f t="shared" si="15"/>
        <v>1927</v>
      </c>
      <c r="R36" s="28">
        <f t="shared" si="15"/>
        <v>1571</v>
      </c>
      <c r="S36" s="28">
        <f t="shared" si="15"/>
        <v>1314</v>
      </c>
      <c r="T36" s="28">
        <f t="shared" si="15"/>
        <v>1270</v>
      </c>
      <c r="U36" s="28">
        <f t="shared" si="15"/>
        <v>501</v>
      </c>
      <c r="V36" s="28">
        <f t="shared" si="15"/>
        <v>467</v>
      </c>
      <c r="W36" s="28">
        <f t="shared" si="15"/>
        <v>471</v>
      </c>
      <c r="X36" s="28">
        <f t="shared" si="15"/>
        <v>110</v>
      </c>
      <c r="Y36" s="28">
        <f t="shared" si="15"/>
        <v>99</v>
      </c>
      <c r="Z36" s="28">
        <f t="shared" si="15"/>
        <v>92</v>
      </c>
      <c r="AA36" s="28">
        <f t="shared" si="15"/>
        <v>287</v>
      </c>
      <c r="AB36" s="28">
        <f t="shared" si="15"/>
        <v>286</v>
      </c>
      <c r="AC36" s="28">
        <f t="shared" si="15"/>
        <v>282</v>
      </c>
      <c r="AD36" s="28">
        <f t="shared" si="15"/>
        <v>2469</v>
      </c>
      <c r="AE36" s="28">
        <f t="shared" si="15"/>
        <v>2166</v>
      </c>
      <c r="AF36" s="28">
        <f t="shared" si="15"/>
        <v>2115</v>
      </c>
      <c r="AG36" s="28">
        <f t="shared" si="15"/>
        <v>81</v>
      </c>
      <c r="AH36" s="28">
        <f t="shared" si="15"/>
        <v>67</v>
      </c>
      <c r="AI36" s="28">
        <f t="shared" si="15"/>
        <v>67</v>
      </c>
      <c r="AJ36" s="28">
        <f t="shared" si="15"/>
        <v>55</v>
      </c>
      <c r="AK36" s="28">
        <f t="shared" si="15"/>
        <v>55</v>
      </c>
      <c r="AL36" s="28">
        <f t="shared" si="15"/>
        <v>55</v>
      </c>
      <c r="AM36" s="28">
        <f t="shared" si="15"/>
        <v>136</v>
      </c>
      <c r="AN36" s="28">
        <f t="shared" si="15"/>
        <v>122</v>
      </c>
      <c r="AO36" s="28">
        <f t="shared" si="15"/>
        <v>122</v>
      </c>
      <c r="AP36" s="28">
        <f t="shared" si="15"/>
        <v>1615</v>
      </c>
      <c r="AQ36" s="28">
        <f t="shared" si="15"/>
        <v>1596</v>
      </c>
      <c r="AR36" s="28">
        <f t="shared" si="15"/>
        <v>1615</v>
      </c>
      <c r="AS36" s="28">
        <f t="shared" si="15"/>
        <v>25</v>
      </c>
      <c r="AT36" s="28">
        <f t="shared" si="15"/>
        <v>25</v>
      </c>
      <c r="AU36" s="28">
        <f t="shared" si="15"/>
        <v>25</v>
      </c>
      <c r="AV36" s="28">
        <f t="shared" si="15"/>
        <v>1640</v>
      </c>
      <c r="AW36" s="28">
        <f t="shared" si="15"/>
        <v>1621</v>
      </c>
      <c r="AX36" s="28">
        <f t="shared" si="15"/>
        <v>1640</v>
      </c>
      <c r="AY36" s="28">
        <f t="shared" si="15"/>
        <v>418</v>
      </c>
      <c r="AZ36" s="28">
        <f t="shared" si="15"/>
        <v>305</v>
      </c>
      <c r="BA36" s="28">
        <f t="shared" si="15"/>
        <v>124</v>
      </c>
      <c r="BB36" s="29">
        <f>SUM(BB11:BB30)/B36</f>
        <v>743.1111111111111</v>
      </c>
      <c r="BC36" s="30">
        <f>SUM(BC11:BC30)/B36</f>
        <v>684.8888888888889</v>
      </c>
      <c r="BD36" s="30">
        <f>SUM(BD11:BD30)/B36</f>
        <v>658.6666666666666</v>
      </c>
      <c r="BE36" s="30">
        <f>SUM(BE11:BE30)/B36</f>
        <v>474.3333333333333</v>
      </c>
      <c r="BF36" s="30">
        <f>SUM(BF11:BF30)/B36</f>
        <v>431.1111111111111</v>
      </c>
      <c r="BG36" s="30">
        <f>SUM(BG11:BG30)/B36</f>
        <v>423.44444444444446</v>
      </c>
      <c r="BH36" s="31">
        <f>SUM(BH11:BH30)/B36</f>
        <v>67.55555555555556</v>
      </c>
      <c r="BI36" s="31">
        <f>SUM(BI11:BI30)/B36</f>
        <v>62.26262626262626</v>
      </c>
      <c r="BJ36" s="31">
        <f>SUM(BJ11:BJ30)/B36</f>
        <v>59.878787878787875</v>
      </c>
      <c r="BK36" s="31">
        <f>SUM(BK11:BK30)/B36</f>
        <v>43.12121212121212</v>
      </c>
      <c r="BL36" s="31">
        <f>SUM(BL11:BL30)/B36</f>
        <v>39.19191919191918</v>
      </c>
      <c r="BM36" s="31">
        <f>SUM(BM11:BM30)/B36</f>
        <v>38.49494949494949</v>
      </c>
    </row>
    <row r="39" spans="54:60" ht="12.75">
      <c r="BB39" t="s">
        <v>48</v>
      </c>
      <c r="BH39" t="s">
        <v>49</v>
      </c>
    </row>
  </sheetData>
  <sheetProtection password="CE28" sheet="1" objects="1" scenarios="1"/>
  <mergeCells count="36">
    <mergeCell ref="A1:AP1"/>
    <mergeCell ref="E3:Q3"/>
    <mergeCell ref="E4:Q4"/>
    <mergeCell ref="A5:A9"/>
    <mergeCell ref="B5:B9"/>
    <mergeCell ref="C5:E8"/>
    <mergeCell ref="F5:H8"/>
    <mergeCell ref="I5:K8"/>
    <mergeCell ref="L5:N8"/>
    <mergeCell ref="O5:Q8"/>
    <mergeCell ref="AM5:AO8"/>
    <mergeCell ref="AP5:AR8"/>
    <mergeCell ref="AS5:AU8"/>
    <mergeCell ref="R5:Z6"/>
    <mergeCell ref="AA5:AC8"/>
    <mergeCell ref="AD5:AF8"/>
    <mergeCell ref="AG5:AI8"/>
    <mergeCell ref="BH5:BJ8"/>
    <mergeCell ref="BK5:BM8"/>
    <mergeCell ref="R7:T8"/>
    <mergeCell ref="U7:W8"/>
    <mergeCell ref="X7:Z8"/>
    <mergeCell ref="AV5:AX8"/>
    <mergeCell ref="AY5:BA8"/>
    <mergeCell ref="BB5:BD8"/>
    <mergeCell ref="BE5:BG8"/>
    <mergeCell ref="AJ5:AL8"/>
    <mergeCell ref="C35:AR35"/>
    <mergeCell ref="AS35:BA35"/>
    <mergeCell ref="BB35:BM35"/>
    <mergeCell ref="C31:AR31"/>
    <mergeCell ref="AS31:BA31"/>
    <mergeCell ref="BB31:BM31"/>
    <mergeCell ref="C33:AR33"/>
    <mergeCell ref="AS33:BA33"/>
    <mergeCell ref="BB33:BM33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2014-01-06T09:50:44Z</cp:lastPrinted>
  <dcterms:created xsi:type="dcterms:W3CDTF">1996-10-08T23:32:33Z</dcterms:created>
  <dcterms:modified xsi:type="dcterms:W3CDTF">2014-01-08T06:47:36Z</dcterms:modified>
  <cp:category/>
  <cp:version/>
  <cp:contentType/>
  <cp:contentStatus/>
</cp:coreProperties>
</file>